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00"/>
  </bookViews>
  <sheets>
    <sheet name="зима" sheetId="1" r:id="rId1"/>
    <sheet name="лето" sheetId="2" r:id="rId2"/>
  </sheets>
  <definedNames>
    <definedName name="_xlnm._FilterDatabase" localSheetId="0" hidden="1">зима!$A$9:$AC$35</definedName>
    <definedName name="_xlnm.Print_Area" localSheetId="0">зима!$A$2:$S$39</definedName>
  </definedNames>
  <calcPr calcId="145621"/>
</workbook>
</file>

<file path=xl/calcChain.xml><?xml version="1.0" encoding="utf-8"?>
<calcChain xmlns="http://schemas.openxmlformats.org/spreadsheetml/2006/main">
  <c r="Q34" i="2" l="1"/>
  <c r="M34" i="2" s="1"/>
  <c r="R34" i="2" s="1"/>
  <c r="E34" i="2"/>
  <c r="J34" i="2" s="1"/>
  <c r="M32" i="2"/>
  <c r="L32" i="2"/>
  <c r="D32" i="2"/>
  <c r="J32" i="2" s="1"/>
  <c r="Q30" i="2"/>
  <c r="N30" i="2"/>
  <c r="M30" i="2" s="1"/>
  <c r="L30" i="2"/>
  <c r="E30" i="2"/>
  <c r="D30" i="2"/>
  <c r="Q28" i="2"/>
  <c r="N28" i="2"/>
  <c r="M28" i="2" s="1"/>
  <c r="L28" i="2"/>
  <c r="R28" i="2" s="1"/>
  <c r="E28" i="2"/>
  <c r="D28" i="2"/>
  <c r="Q27" i="2"/>
  <c r="N27" i="2"/>
  <c r="L27" i="2"/>
  <c r="E27" i="2"/>
  <c r="D27" i="2"/>
  <c r="J27" i="2" s="1"/>
  <c r="Q26" i="2"/>
  <c r="N26" i="2"/>
  <c r="L26" i="2"/>
  <c r="E26" i="2"/>
  <c r="D26" i="2"/>
  <c r="M25" i="2"/>
  <c r="L25" i="2"/>
  <c r="R25" i="2" s="1"/>
  <c r="J25" i="2"/>
  <c r="D25" i="2"/>
  <c r="M23" i="2"/>
  <c r="L23" i="2"/>
  <c r="R23" i="2" s="1"/>
  <c r="J23" i="2"/>
  <c r="D23" i="2"/>
  <c r="Q21" i="2"/>
  <c r="P21" i="2"/>
  <c r="R21" i="2" s="1"/>
  <c r="S21" i="2" s="1"/>
  <c r="M21" i="2"/>
  <c r="H21" i="2"/>
  <c r="J21" i="2" s="1"/>
  <c r="E21" i="2"/>
  <c r="M20" i="2"/>
  <c r="R20" i="2" s="1"/>
  <c r="J20" i="2"/>
  <c r="E18" i="2"/>
  <c r="J18" i="2" s="1"/>
  <c r="M17" i="2"/>
  <c r="M18" i="2" s="1"/>
  <c r="R18" i="2" s="1"/>
  <c r="S18" i="2" s="1"/>
  <c r="J17" i="2"/>
  <c r="Q15" i="2"/>
  <c r="P15" i="2"/>
  <c r="R15" i="2" s="1"/>
  <c r="H15" i="2"/>
  <c r="J15" i="2" s="1"/>
  <c r="R14" i="2"/>
  <c r="M14" i="2"/>
  <c r="J14" i="2"/>
  <c r="R12" i="2"/>
  <c r="S12" i="2" s="1"/>
  <c r="Q12" i="2"/>
  <c r="P12" i="2"/>
  <c r="H12" i="2"/>
  <c r="J12" i="2" s="1"/>
  <c r="R11" i="2"/>
  <c r="S11" i="2" s="1"/>
  <c r="M11" i="2"/>
  <c r="J11" i="2"/>
  <c r="Q34" i="1"/>
  <c r="N34" i="1"/>
  <c r="R34" i="1" s="1"/>
  <c r="F34" i="1"/>
  <c r="J34" i="1" s="1"/>
  <c r="M32" i="1"/>
  <c r="L32" i="1"/>
  <c r="R32" i="1" s="1"/>
  <c r="S32" i="1" s="1"/>
  <c r="D32" i="1"/>
  <c r="J32" i="1" s="1"/>
  <c r="Q30" i="1"/>
  <c r="N30" i="1"/>
  <c r="M30" i="1"/>
  <c r="L30" i="1"/>
  <c r="E30" i="1"/>
  <c r="D30" i="1"/>
  <c r="J30" i="1" s="1"/>
  <c r="Q28" i="1"/>
  <c r="N28" i="1"/>
  <c r="L28" i="1"/>
  <c r="E28" i="1"/>
  <c r="D28" i="1"/>
  <c r="J28" i="1" s="1"/>
  <c r="Q27" i="1"/>
  <c r="N27" i="1"/>
  <c r="L27" i="1"/>
  <c r="J27" i="1"/>
  <c r="E27" i="1"/>
  <c r="D27" i="1"/>
  <c r="Q26" i="1"/>
  <c r="N26" i="1"/>
  <c r="M26" i="1" s="1"/>
  <c r="L26" i="1"/>
  <c r="E26" i="1"/>
  <c r="D26" i="1"/>
  <c r="J26" i="1" s="1"/>
  <c r="M25" i="1"/>
  <c r="R25" i="1" s="1"/>
  <c r="J25" i="1"/>
  <c r="M23" i="1"/>
  <c r="R23" i="1" s="1"/>
  <c r="J23" i="1"/>
  <c r="Q21" i="1"/>
  <c r="M21" i="1" s="1"/>
  <c r="P21" i="1"/>
  <c r="H21" i="1"/>
  <c r="J21" i="1" s="1"/>
  <c r="E21" i="1"/>
  <c r="M20" i="1"/>
  <c r="R20" i="1" s="1"/>
  <c r="S20" i="1" s="1"/>
  <c r="J20" i="1"/>
  <c r="E18" i="1"/>
  <c r="J18" i="1" s="1"/>
  <c r="R17" i="1"/>
  <c r="S17" i="1" s="1"/>
  <c r="M17" i="1"/>
  <c r="M18" i="1" s="1"/>
  <c r="R18" i="1" s="1"/>
  <c r="J17" i="1"/>
  <c r="Q15" i="1"/>
  <c r="P15" i="1"/>
  <c r="R15" i="1" s="1"/>
  <c r="S15" i="1" s="1"/>
  <c r="H15" i="1"/>
  <c r="J15" i="1" s="1"/>
  <c r="M14" i="1"/>
  <c r="R14" i="1" s="1"/>
  <c r="S14" i="1" s="1"/>
  <c r="J14" i="1"/>
  <c r="Q12" i="1"/>
  <c r="P12" i="1"/>
  <c r="R12" i="1" s="1"/>
  <c r="H12" i="1"/>
  <c r="J12" i="1" s="1"/>
  <c r="R11" i="1"/>
  <c r="M11" i="1"/>
  <c r="J11" i="1"/>
  <c r="R17" i="2" l="1"/>
  <c r="S17" i="2" s="1"/>
  <c r="S20" i="2"/>
  <c r="S23" i="2"/>
  <c r="S25" i="2"/>
  <c r="M27" i="2"/>
  <c r="R27" i="2" s="1"/>
  <c r="S27" i="2" s="1"/>
  <c r="R30" i="2"/>
  <c r="S30" i="2" s="1"/>
  <c r="S23" i="1"/>
  <c r="M27" i="1"/>
  <c r="R27" i="1" s="1"/>
  <c r="S27" i="1" s="1"/>
  <c r="M26" i="2"/>
  <c r="R26" i="2" s="1"/>
  <c r="J28" i="2"/>
  <c r="S28" i="2" s="1"/>
  <c r="S34" i="1"/>
  <c r="S11" i="1"/>
  <c r="S18" i="1"/>
  <c r="R21" i="1"/>
  <c r="R30" i="1"/>
  <c r="S14" i="2"/>
  <c r="J26" i="2"/>
  <c r="J35" i="2" s="1"/>
  <c r="J30" i="2"/>
  <c r="R32" i="2"/>
  <c r="S32" i="2" s="1"/>
  <c r="S34" i="2"/>
  <c r="S25" i="1"/>
  <c r="M28" i="1"/>
  <c r="R28" i="1" s="1"/>
  <c r="S28" i="1" s="1"/>
  <c r="J35" i="1"/>
  <c r="S15" i="2"/>
  <c r="S12" i="1"/>
  <c r="S21" i="1"/>
  <c r="R26" i="1"/>
  <c r="S26" i="1" s="1"/>
  <c r="S30" i="1"/>
  <c r="S26" i="2" l="1"/>
  <c r="R35" i="2"/>
  <c r="S35" i="2" s="1"/>
  <c r="R35" i="1"/>
  <c r="S35" i="1" s="1"/>
</calcChain>
</file>

<file path=xl/sharedStrings.xml><?xml version="1.0" encoding="utf-8"?>
<sst xmlns="http://schemas.openxmlformats.org/spreadsheetml/2006/main" count="224" uniqueCount="54">
  <si>
    <t>Приложение № 2</t>
  </si>
  <si>
    <t>ПРОГНОЗНЫЙ РАСЧЕТ ПРЕДЕЛЬНОГО ИНДЕКСА ИЗМЕНЕНИЯ РАЗМЕРА ПЛАТЫ ГРАЖДАН ЗА КОММУНАЛЬНЫЕ УСЛУГИ
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Федоровское  сельское  поселение  Неклиновского района Ростовской области
во 2 полугодии 2024 года</t>
  </si>
  <si>
    <t>Наименование ресурсоснабжающей организации</t>
  </si>
  <si>
    <t>Наличие / отсутствие приборов учета</t>
  </si>
  <si>
    <t>Показатели на декабрь  2023 года</t>
  </si>
  <si>
    <t>Прогнозные показатели на 2 полугодие 2024 года</t>
  </si>
  <si>
    <t>Индекс изменения платы граждан за коммунальные услуги во 2 полугодии 2024 г. к декабрю 2023 г.,%</t>
  </si>
  <si>
    <t>Экономически обоснованный тариф (с НДС), руб/ ед.изм.</t>
  </si>
  <si>
    <t>Тариф для расчета размера платы граждан 
(с НДС), 
руб./ед. изм.</t>
  </si>
  <si>
    <t>Объем потребления коммунальных услуг населением (ед.изм.)</t>
  </si>
  <si>
    <t>Выручка 
(руб.)</t>
  </si>
  <si>
    <t>Объем потребления коммунальных услуг населением 
(ед.изм.)</t>
  </si>
  <si>
    <t>Объем</t>
  </si>
  <si>
    <t>при отсутствии приборов учета</t>
  </si>
  <si>
    <t>норматив потребления коммунальной услуги</t>
  </si>
  <si>
    <t>понижающий коэффициент к нормативу 
(при наличии)</t>
  </si>
  <si>
    <r>
      <t xml:space="preserve">норматив потребления коммунальной услуги, </t>
    </r>
    <r>
      <rPr>
        <b/>
        <sz val="12"/>
        <color theme="1"/>
        <rFont val="Times New Roman"/>
      </rPr>
      <t>с учетом понижающего коэффициента</t>
    </r>
  </si>
  <si>
    <t>количество человек (или площадь помещения)</t>
  </si>
  <si>
    <t>Раздел 1. Холодное водоснабжение</t>
  </si>
  <si>
    <t xml:space="preserve">МУП"Водоканал Неклиновского района </t>
  </si>
  <si>
    <t>при наличии ПУ</t>
  </si>
  <si>
    <t>х</t>
  </si>
  <si>
    <t>при отсутствии ПУ</t>
  </si>
  <si>
    <t>Раздел 2. Водоотведение</t>
  </si>
  <si>
    <t>Раздел 3. Горячее водоснабжение</t>
  </si>
  <si>
    <t>компонент на холодную воду (теплоноситель)</t>
  </si>
  <si>
    <t>компонент на тепловую энергию</t>
  </si>
  <si>
    <t>Раздел 4. Централизованное отопление</t>
  </si>
  <si>
    <t>Раздел 5. Электроснабжение</t>
  </si>
  <si>
    <t>ПАО "ТНС энерго Ростов-на-Дону"</t>
  </si>
  <si>
    <t>По соц.норме</t>
  </si>
  <si>
    <t>Раздел 6. Газоснабжение (сетевой газ)</t>
  </si>
  <si>
    <t>при отсутствии ПУ на приготовление пищи</t>
  </si>
  <si>
    <t>при отсутствии ПУ на подогрев воды</t>
  </si>
  <si>
    <t>при отсутствии ПУ на отопление</t>
  </si>
  <si>
    <t>Раздел 7. Газоснабжение (сжиженный газ)</t>
  </si>
  <si>
    <t>Раздел 8. Отопление твердым топливом</t>
  </si>
  <si>
    <t xml:space="preserve"> </t>
  </si>
  <si>
    <t>ООО"Экотранс"</t>
  </si>
  <si>
    <t>при отсутствии приборов учета в МКД/ ЧД</t>
  </si>
  <si>
    <t>ИТОГО плата за коммунальные услуги</t>
  </si>
  <si>
    <t>Индекс в среднем по МО (для сравнения)</t>
  </si>
  <si>
    <t>Руководитель муниципального образования __________________________________________________  /_______________________________/</t>
  </si>
  <si>
    <t>(подпись, печать)</t>
  </si>
  <si>
    <t>РАСЧЕТ ПРЕДЕЛЬНОГО ИНДЕКСА ИЗМЕНЕНИЯ РАЗМЕРА ПЛАТЫ ГРАЖДАН ЗА КОММУНАЛЬНЫЕ УСЛУГИ
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_____________________________________________________ ___________________________ района Ростовской области
на 1 полугодие 2021 года</t>
  </si>
  <si>
    <t>Расчет осуществляется для семьи из  ______человек, проживающих квартире площадью ______ кв.м в МКД или в жилом доме площадью ________кв.м. по адресу____________________________</t>
  </si>
  <si>
    <t>Показатели на декабрь 2020 года</t>
  </si>
  <si>
    <t>Показатели на 1 полугодие 2021 года (май-июнь)</t>
  </si>
  <si>
    <t>Индекс изменения платы граждан за коммунальные услуги в 1 полугодии 2021 г. к декабрю 2020 г.,%</t>
  </si>
  <si>
    <t>ООО "Газпром межрегионгаз Ростов-на-Дону"</t>
  </si>
  <si>
    <t>марка угля</t>
  </si>
  <si>
    <t>Раздел 9. Обращение с твердыми коммунальными отходами</t>
  </si>
  <si>
    <t>Расчет осуществляется для семьи из  ___1___человек, проживающих  в жилом доме площадью 58 кв.м. по адресу с.Ефремовка ул Первомайская  45</t>
  </si>
  <si>
    <t>Глава Администрации Федорвоского сельского поселения __________________________________________________  /Л.Н. Железняк/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</si>
</sst>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FF0000"/>
      <name val="Times New Roman"/>
    </font>
    <font>
      <b/>
      <sz val="11"/>
      <color rgb="FFFF0000"/>
      <name val="Times New Roman"/>
    </font>
    <font>
      <b/>
      <i/>
      <sz val="12"/>
      <color theme="1"/>
      <name val="Times New Roman"/>
    </font>
    <font>
      <b/>
      <sz val="14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5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FFFF99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1" fillId="0" borderId="0" xfId="0" applyNumberFormat="1" applyFon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 wrapText="1"/>
    </xf>
    <xf numFmtId="0" fontId="10" fillId="4" borderId="0" xfId="0" applyNumberFormat="1" applyFont="1" applyFill="1" applyAlignment="1">
      <alignment vertical="center"/>
    </xf>
    <xf numFmtId="0" fontId="11" fillId="4" borderId="0" xfId="0" applyNumberFormat="1" applyFont="1" applyFill="1" applyAlignment="1">
      <alignment vertical="center"/>
    </xf>
    <xf numFmtId="0" fontId="11" fillId="4" borderId="11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abSelected="1" workbookViewId="0">
      <selection activeCell="F42" sqref="F42"/>
    </sheetView>
  </sheetViews>
  <sheetFormatPr defaultColWidth="9.140625" defaultRowHeight="15.75" x14ac:dyDescent="0.25"/>
  <cols>
    <col min="1" max="1" width="27.42578125" style="1" customWidth="1"/>
    <col min="2" max="2" width="21.28515625" style="2" customWidth="1"/>
    <col min="3" max="3" width="15.85546875" style="1" customWidth="1"/>
    <col min="4" max="4" width="14.5703125" style="1" customWidth="1"/>
    <col min="5" max="5" width="13.85546875" style="1" customWidth="1"/>
    <col min="6" max="7" width="15.85546875" style="1" customWidth="1"/>
    <col min="8" max="8" width="16.5703125" style="1" customWidth="1"/>
    <col min="9" max="9" width="16.28515625" style="1" customWidth="1"/>
    <col min="10" max="10" width="14.42578125" style="1" customWidth="1"/>
    <col min="11" max="11" width="15.5703125" style="1" customWidth="1"/>
    <col min="12" max="12" width="15.42578125" style="1" customWidth="1"/>
    <col min="13" max="13" width="14.5703125" style="1" customWidth="1"/>
    <col min="14" max="14" width="15.7109375" style="1" customWidth="1"/>
    <col min="15" max="16" width="16.85546875" style="1" customWidth="1"/>
    <col min="17" max="17" width="16.7109375" style="1" customWidth="1"/>
    <col min="18" max="18" width="14.42578125" style="1" customWidth="1"/>
    <col min="19" max="19" width="16.85546875" style="1" customWidth="1"/>
  </cols>
  <sheetData>
    <row r="1" spans="1:29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71.25" customHeight="1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31.5" customHeight="1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3.75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27" customHeight="1" x14ac:dyDescent="0.25">
      <c r="A5" s="59" t="s">
        <v>2</v>
      </c>
      <c r="B5" s="62" t="s">
        <v>3</v>
      </c>
      <c r="C5" s="58" t="s">
        <v>4</v>
      </c>
      <c r="D5" s="46"/>
      <c r="E5" s="46"/>
      <c r="F5" s="46"/>
      <c r="G5" s="46"/>
      <c r="H5" s="46"/>
      <c r="I5" s="46"/>
      <c r="J5" s="47"/>
      <c r="K5" s="45" t="s">
        <v>5</v>
      </c>
      <c r="L5" s="46"/>
      <c r="M5" s="46"/>
      <c r="N5" s="46"/>
      <c r="O5" s="46"/>
      <c r="P5" s="46"/>
      <c r="Q5" s="46"/>
      <c r="R5" s="47"/>
      <c r="S5" s="39" t="s">
        <v>6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32.25" customHeight="1" x14ac:dyDescent="0.25">
      <c r="A6" s="60"/>
      <c r="B6" s="63"/>
      <c r="C6" s="48" t="s">
        <v>7</v>
      </c>
      <c r="D6" s="48" t="s">
        <v>8</v>
      </c>
      <c r="E6" s="42" t="s">
        <v>9</v>
      </c>
      <c r="F6" s="43"/>
      <c r="G6" s="43"/>
      <c r="H6" s="43"/>
      <c r="I6" s="44"/>
      <c r="J6" s="36" t="s">
        <v>10</v>
      </c>
      <c r="K6" s="66" t="s">
        <v>7</v>
      </c>
      <c r="L6" s="48" t="s">
        <v>8</v>
      </c>
      <c r="M6" s="42" t="s">
        <v>11</v>
      </c>
      <c r="N6" s="43"/>
      <c r="O6" s="43"/>
      <c r="P6" s="43"/>
      <c r="Q6" s="44"/>
      <c r="R6" s="36" t="s">
        <v>10</v>
      </c>
      <c r="S6" s="40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3.25" customHeight="1" x14ac:dyDescent="0.25">
      <c r="A7" s="60"/>
      <c r="B7" s="63"/>
      <c r="C7" s="65"/>
      <c r="D7" s="65"/>
      <c r="E7" s="48" t="s">
        <v>12</v>
      </c>
      <c r="F7" s="42" t="s">
        <v>13</v>
      </c>
      <c r="G7" s="43"/>
      <c r="H7" s="43"/>
      <c r="I7" s="44"/>
      <c r="J7" s="37"/>
      <c r="K7" s="67"/>
      <c r="L7" s="65"/>
      <c r="M7" s="48" t="s">
        <v>12</v>
      </c>
      <c r="N7" s="42" t="s">
        <v>13</v>
      </c>
      <c r="O7" s="43"/>
      <c r="P7" s="43"/>
      <c r="Q7" s="44"/>
      <c r="R7" s="37"/>
      <c r="S7" s="40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10.25" x14ac:dyDescent="0.25">
      <c r="A8" s="61"/>
      <c r="B8" s="64"/>
      <c r="C8" s="49"/>
      <c r="D8" s="49"/>
      <c r="E8" s="49"/>
      <c r="F8" s="6" t="s">
        <v>14</v>
      </c>
      <c r="G8" s="8" t="s">
        <v>15</v>
      </c>
      <c r="H8" s="6" t="s">
        <v>16</v>
      </c>
      <c r="I8" s="6" t="s">
        <v>17</v>
      </c>
      <c r="J8" s="38"/>
      <c r="K8" s="68"/>
      <c r="L8" s="49"/>
      <c r="M8" s="49"/>
      <c r="N8" s="6" t="s">
        <v>14</v>
      </c>
      <c r="O8" s="8" t="s">
        <v>15</v>
      </c>
      <c r="P8" s="6" t="s">
        <v>16</v>
      </c>
      <c r="Q8" s="6" t="s">
        <v>17</v>
      </c>
      <c r="R8" s="38"/>
      <c r="S8" s="41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2">
        <v>10</v>
      </c>
      <c r="K9" s="9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2">
        <v>18</v>
      </c>
      <c r="S9" s="13">
        <v>19</v>
      </c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45" t="s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4.95" customHeight="1" x14ac:dyDescent="0.25">
      <c r="A11" s="50" t="s">
        <v>19</v>
      </c>
      <c r="B11" s="14" t="s">
        <v>20</v>
      </c>
      <c r="C11" s="7">
        <v>87.12</v>
      </c>
      <c r="D11" s="7">
        <v>79.36</v>
      </c>
      <c r="E11" s="7">
        <v>10</v>
      </c>
      <c r="F11" s="15" t="s">
        <v>21</v>
      </c>
      <c r="G11" s="15"/>
      <c r="H11" s="15"/>
      <c r="I11" s="15" t="s">
        <v>21</v>
      </c>
      <c r="J11" s="16">
        <f>D11*E11</f>
        <v>793.6</v>
      </c>
      <c r="K11" s="17">
        <v>104.51</v>
      </c>
      <c r="L11" s="7">
        <v>86.89</v>
      </c>
      <c r="M11" s="7">
        <f>E11</f>
        <v>10</v>
      </c>
      <c r="N11" s="15" t="s">
        <v>21</v>
      </c>
      <c r="O11" s="15" t="s">
        <v>21</v>
      </c>
      <c r="P11" s="15"/>
      <c r="Q11" s="15" t="s">
        <v>21</v>
      </c>
      <c r="R11" s="16">
        <f>L11*M11</f>
        <v>868.9</v>
      </c>
      <c r="S11" s="18">
        <f>R11/J11</f>
        <v>1.094884072580645</v>
      </c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4.95" customHeight="1" x14ac:dyDescent="0.25">
      <c r="A12" s="51"/>
      <c r="B12" s="14" t="s">
        <v>22</v>
      </c>
      <c r="C12" s="7"/>
      <c r="D12" s="7"/>
      <c r="E12" s="19" t="s">
        <v>21</v>
      </c>
      <c r="F12" s="7"/>
      <c r="G12" s="7"/>
      <c r="H12" s="7">
        <f>F12*G12</f>
        <v>0</v>
      </c>
      <c r="I12" s="7"/>
      <c r="J12" s="16">
        <f>D12*I12*H12</f>
        <v>0</v>
      </c>
      <c r="K12" s="17"/>
      <c r="L12" s="7"/>
      <c r="M12" s="19" t="s">
        <v>21</v>
      </c>
      <c r="N12" s="7"/>
      <c r="O12" s="7"/>
      <c r="P12" s="7">
        <f>N12*O12</f>
        <v>0</v>
      </c>
      <c r="Q12" s="7">
        <f>I12</f>
        <v>0</v>
      </c>
      <c r="R12" s="16">
        <f>L12*P12*Q12</f>
        <v>0</v>
      </c>
      <c r="S12" s="18" t="e">
        <f>R12/J12</f>
        <v>#DIV/0!</v>
      </c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5">
      <c r="A13" s="52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4.95" customHeight="1" x14ac:dyDescent="0.25">
      <c r="A14" s="50" t="s">
        <v>2</v>
      </c>
      <c r="B14" s="14" t="s">
        <v>20</v>
      </c>
      <c r="C14" s="7"/>
      <c r="D14" s="7"/>
      <c r="E14" s="7"/>
      <c r="F14" s="15" t="s">
        <v>21</v>
      </c>
      <c r="G14" s="15"/>
      <c r="H14" s="15"/>
      <c r="I14" s="15" t="s">
        <v>21</v>
      </c>
      <c r="J14" s="16">
        <f>D14*E14</f>
        <v>0</v>
      </c>
      <c r="K14" s="17"/>
      <c r="L14" s="7"/>
      <c r="M14" s="7">
        <f>E14</f>
        <v>0</v>
      </c>
      <c r="N14" s="15" t="s">
        <v>21</v>
      </c>
      <c r="O14" s="15" t="s">
        <v>21</v>
      </c>
      <c r="P14" s="15"/>
      <c r="Q14" s="15" t="s">
        <v>21</v>
      </c>
      <c r="R14" s="16">
        <f>L14*M14</f>
        <v>0</v>
      </c>
      <c r="S14" s="18" t="e">
        <f>R14/J14</f>
        <v>#DIV/0!</v>
      </c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4.95" customHeight="1" x14ac:dyDescent="0.25">
      <c r="A15" s="51"/>
      <c r="B15" s="14" t="s">
        <v>22</v>
      </c>
      <c r="C15" s="7"/>
      <c r="D15" s="7"/>
      <c r="E15" s="19" t="s">
        <v>21</v>
      </c>
      <c r="F15" s="7"/>
      <c r="G15" s="7"/>
      <c r="H15" s="7">
        <f>F15*G15</f>
        <v>0</v>
      </c>
      <c r="I15" s="7"/>
      <c r="J15" s="16">
        <f>D15*H15*I15</f>
        <v>0</v>
      </c>
      <c r="K15" s="17"/>
      <c r="L15" s="7"/>
      <c r="M15" s="19" t="s">
        <v>21</v>
      </c>
      <c r="N15" s="7"/>
      <c r="O15" s="7"/>
      <c r="P15" s="7">
        <f>N15*O15</f>
        <v>0</v>
      </c>
      <c r="Q15" s="7">
        <f>I15</f>
        <v>0</v>
      </c>
      <c r="R15" s="16">
        <f>L15*P15*Q15</f>
        <v>0</v>
      </c>
      <c r="S15" s="18" t="e">
        <f>R15/J15</f>
        <v>#DIV/0!</v>
      </c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s="52" t="s">
        <v>24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45" x14ac:dyDescent="0.25">
      <c r="A17" s="50" t="s">
        <v>2</v>
      </c>
      <c r="B17" s="14" t="s">
        <v>25</v>
      </c>
      <c r="C17" s="7"/>
      <c r="D17" s="7"/>
      <c r="E17" s="7"/>
      <c r="F17" s="15" t="s">
        <v>21</v>
      </c>
      <c r="G17" s="15"/>
      <c r="H17" s="15"/>
      <c r="I17" s="15" t="s">
        <v>21</v>
      </c>
      <c r="J17" s="16">
        <f>D17*E17</f>
        <v>0</v>
      </c>
      <c r="K17" s="17"/>
      <c r="L17" s="7"/>
      <c r="M17" s="7">
        <f>E17</f>
        <v>0</v>
      </c>
      <c r="N17" s="15" t="s">
        <v>21</v>
      </c>
      <c r="O17" s="15" t="s">
        <v>21</v>
      </c>
      <c r="P17" s="15"/>
      <c r="Q17" s="15" t="s">
        <v>21</v>
      </c>
      <c r="R17" s="16">
        <f>L17*M17</f>
        <v>0</v>
      </c>
      <c r="S17" s="18" t="e">
        <f>R17/J17</f>
        <v>#DIV/0!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32.1" customHeight="1" x14ac:dyDescent="0.25">
      <c r="A18" s="51"/>
      <c r="B18" s="14" t="s">
        <v>26</v>
      </c>
      <c r="C18" s="7"/>
      <c r="D18" s="7"/>
      <c r="E18" s="7">
        <f>F18*E17</f>
        <v>0</v>
      </c>
      <c r="F18" s="7"/>
      <c r="G18" s="7"/>
      <c r="H18" s="7"/>
      <c r="I18" s="7" t="s">
        <v>21</v>
      </c>
      <c r="J18" s="16">
        <f>D18*E18</f>
        <v>0</v>
      </c>
      <c r="K18" s="17"/>
      <c r="L18" s="7"/>
      <c r="M18" s="7">
        <f>N18*O18*M17</f>
        <v>0</v>
      </c>
      <c r="N18" s="7"/>
      <c r="O18" s="7"/>
      <c r="P18" s="7"/>
      <c r="Q18" s="15" t="s">
        <v>21</v>
      </c>
      <c r="R18" s="16">
        <f>L18*M18</f>
        <v>0</v>
      </c>
      <c r="S18" s="18" t="e">
        <f>R18/J18</f>
        <v>#DIV/0!</v>
      </c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s="52" t="s">
        <v>27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4.95" customHeight="1" x14ac:dyDescent="0.25">
      <c r="A20" s="50" t="s">
        <v>2</v>
      </c>
      <c r="B20" s="14" t="s">
        <v>20</v>
      </c>
      <c r="C20" s="7"/>
      <c r="D20" s="7"/>
      <c r="E20" s="7"/>
      <c r="F20" s="15" t="s">
        <v>21</v>
      </c>
      <c r="G20" s="15"/>
      <c r="H20" s="15"/>
      <c r="I20" s="15" t="s">
        <v>21</v>
      </c>
      <c r="J20" s="16">
        <f>D20*E20</f>
        <v>0</v>
      </c>
      <c r="K20" s="17"/>
      <c r="L20" s="7"/>
      <c r="M20" s="7">
        <f>E20</f>
        <v>0</v>
      </c>
      <c r="N20" s="15" t="s">
        <v>21</v>
      </c>
      <c r="O20" s="15" t="s">
        <v>21</v>
      </c>
      <c r="P20" s="15"/>
      <c r="Q20" s="15" t="s">
        <v>21</v>
      </c>
      <c r="R20" s="16">
        <f>L20*M20</f>
        <v>0</v>
      </c>
      <c r="S20" s="18" t="e">
        <f>R20/J20</f>
        <v>#DIV/0!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24.95" customHeight="1" x14ac:dyDescent="0.25">
      <c r="A21" s="51"/>
      <c r="B21" s="14" t="s">
        <v>22</v>
      </c>
      <c r="C21" s="7"/>
      <c r="D21" s="7"/>
      <c r="E21" s="7">
        <f>F21*I21</f>
        <v>0</v>
      </c>
      <c r="F21" s="7"/>
      <c r="G21" s="7"/>
      <c r="H21" s="7">
        <f>F21*G21</f>
        <v>0</v>
      </c>
      <c r="I21" s="7"/>
      <c r="J21" s="16">
        <f>D21*H21*I21</f>
        <v>0</v>
      </c>
      <c r="K21" s="17"/>
      <c r="L21" s="7"/>
      <c r="M21" s="7">
        <f>N21*O21*Q21</f>
        <v>0</v>
      </c>
      <c r="N21" s="7"/>
      <c r="O21" s="7"/>
      <c r="P21" s="7">
        <f>N21*O21</f>
        <v>0</v>
      </c>
      <c r="Q21" s="7">
        <f>I21</f>
        <v>0</v>
      </c>
      <c r="R21" s="16">
        <f>L21*P21*Q21</f>
        <v>0</v>
      </c>
      <c r="S21" s="18" t="e">
        <f>R21/J21</f>
        <v>#DIV/0!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52" t="s">
        <v>28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31.5" x14ac:dyDescent="0.25">
      <c r="A23" s="20" t="s">
        <v>29</v>
      </c>
      <c r="B23" s="14" t="s">
        <v>30</v>
      </c>
      <c r="C23" s="7">
        <v>3.36</v>
      </c>
      <c r="D23" s="7">
        <v>3.36</v>
      </c>
      <c r="E23" s="7">
        <v>186</v>
      </c>
      <c r="F23" s="15" t="s">
        <v>21</v>
      </c>
      <c r="G23" s="15"/>
      <c r="H23" s="15"/>
      <c r="I23" s="15" t="s">
        <v>21</v>
      </c>
      <c r="J23" s="16">
        <f>D23*E23</f>
        <v>624.95999999999992</v>
      </c>
      <c r="K23" s="17">
        <v>3.67</v>
      </c>
      <c r="L23" s="7">
        <v>3.67</v>
      </c>
      <c r="M23" s="7">
        <f>E23</f>
        <v>186</v>
      </c>
      <c r="N23" s="15" t="s">
        <v>21</v>
      </c>
      <c r="O23" s="7"/>
      <c r="P23" s="7"/>
      <c r="Q23" s="15" t="s">
        <v>21</v>
      </c>
      <c r="R23" s="16">
        <f>L23*M23</f>
        <v>682.62</v>
      </c>
      <c r="S23" s="18">
        <f>R23/J23</f>
        <v>1.0922619047619049</v>
      </c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s="52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4.95" customHeight="1" x14ac:dyDescent="0.25">
      <c r="A25" s="69" t="s">
        <v>2</v>
      </c>
      <c r="B25" s="14" t="s">
        <v>20</v>
      </c>
      <c r="C25" s="7">
        <v>7.3280000000000003</v>
      </c>
      <c r="D25" s="7">
        <v>7.3280000000000003</v>
      </c>
      <c r="E25" s="7">
        <v>250</v>
      </c>
      <c r="F25" s="15" t="s">
        <v>21</v>
      </c>
      <c r="G25" s="15"/>
      <c r="H25" s="15"/>
      <c r="I25" s="15" t="s">
        <v>21</v>
      </c>
      <c r="J25" s="16">
        <f>D25*E25</f>
        <v>1832</v>
      </c>
      <c r="K25" s="17">
        <v>8.0500000000000007</v>
      </c>
      <c r="L25" s="7">
        <v>8.0500000000000007</v>
      </c>
      <c r="M25" s="7">
        <f>E25</f>
        <v>250</v>
      </c>
      <c r="N25" s="15" t="s">
        <v>21</v>
      </c>
      <c r="O25" s="15" t="s">
        <v>21</v>
      </c>
      <c r="P25" s="15"/>
      <c r="Q25" s="15" t="s">
        <v>21</v>
      </c>
      <c r="R25" s="16">
        <f>L25*M25</f>
        <v>2012.5000000000002</v>
      </c>
      <c r="S25" s="18">
        <f>R25/J25</f>
        <v>1.0985262008733625</v>
      </c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32.1" customHeight="1" x14ac:dyDescent="0.25">
      <c r="A26" s="70"/>
      <c r="B26" s="14" t="s">
        <v>32</v>
      </c>
      <c r="C26" s="7"/>
      <c r="D26" s="7">
        <f>C26</f>
        <v>0</v>
      </c>
      <c r="E26" s="7">
        <f>F26*I26</f>
        <v>0</v>
      </c>
      <c r="F26" s="7">
        <v>13</v>
      </c>
      <c r="G26" s="7"/>
      <c r="H26" s="7"/>
      <c r="I26" s="7"/>
      <c r="J26" s="16">
        <f>D26*E26</f>
        <v>0</v>
      </c>
      <c r="K26" s="17"/>
      <c r="L26" s="7">
        <f>K26</f>
        <v>0</v>
      </c>
      <c r="M26" s="7">
        <f>N26*Q26</f>
        <v>0</v>
      </c>
      <c r="N26" s="7">
        <f>F26</f>
        <v>13</v>
      </c>
      <c r="O26" s="15" t="s">
        <v>21</v>
      </c>
      <c r="P26" s="15"/>
      <c r="Q26" s="7">
        <f>I26</f>
        <v>0</v>
      </c>
      <c r="R26" s="16">
        <f>L26*M26</f>
        <v>0</v>
      </c>
      <c r="S26" s="18" t="e">
        <f>R26/J26</f>
        <v>#DIV/0!</v>
      </c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32.1" customHeight="1" x14ac:dyDescent="0.25">
      <c r="A27" s="70"/>
      <c r="B27" s="14" t="s">
        <v>33</v>
      </c>
      <c r="C27" s="7"/>
      <c r="D27" s="7">
        <f>C27</f>
        <v>0</v>
      </c>
      <c r="E27" s="7">
        <f>F27*I27</f>
        <v>0</v>
      </c>
      <c r="F27" s="7">
        <v>16.52</v>
      </c>
      <c r="G27" s="7"/>
      <c r="H27" s="7"/>
      <c r="I27" s="7"/>
      <c r="J27" s="16">
        <f>D27*E27</f>
        <v>0</v>
      </c>
      <c r="K27" s="17"/>
      <c r="L27" s="7">
        <f>K27</f>
        <v>0</v>
      </c>
      <c r="M27" s="7">
        <f>N27*Q27</f>
        <v>0</v>
      </c>
      <c r="N27" s="7">
        <f>F27</f>
        <v>16.52</v>
      </c>
      <c r="O27" s="15" t="s">
        <v>21</v>
      </c>
      <c r="P27" s="15"/>
      <c r="Q27" s="7">
        <f>I27</f>
        <v>0</v>
      </c>
      <c r="R27" s="16">
        <f>L27*M27</f>
        <v>0</v>
      </c>
      <c r="S27" s="18" t="e">
        <f>R27/J27</f>
        <v>#DIV/0!</v>
      </c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32.1" customHeight="1" x14ac:dyDescent="0.25">
      <c r="A28" s="71"/>
      <c r="B28" s="14" t="s">
        <v>34</v>
      </c>
      <c r="C28" s="7"/>
      <c r="D28" s="7">
        <f>C28</f>
        <v>0</v>
      </c>
      <c r="E28" s="7">
        <f>F28*I28</f>
        <v>0</v>
      </c>
      <c r="F28" s="7">
        <v>12.4</v>
      </c>
      <c r="G28" s="7"/>
      <c r="H28" s="7"/>
      <c r="I28" s="7"/>
      <c r="J28" s="16">
        <f>D28*E28</f>
        <v>0</v>
      </c>
      <c r="K28" s="17"/>
      <c r="L28" s="7">
        <f>K28</f>
        <v>0</v>
      </c>
      <c r="M28" s="7">
        <f>N28*Q28</f>
        <v>0</v>
      </c>
      <c r="N28" s="7">
        <f>F28</f>
        <v>12.4</v>
      </c>
      <c r="O28" s="15" t="s">
        <v>21</v>
      </c>
      <c r="P28" s="15"/>
      <c r="Q28" s="7">
        <f>I28</f>
        <v>0</v>
      </c>
      <c r="R28" s="16">
        <f>L28*M28</f>
        <v>0</v>
      </c>
      <c r="S28" s="18" t="e">
        <f>R28/J28</f>
        <v>#DIV/0!</v>
      </c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52" t="s">
        <v>35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45.95" customHeight="1" x14ac:dyDescent="0.25">
      <c r="A30" s="21" t="s">
        <v>2</v>
      </c>
      <c r="B30" s="14" t="s">
        <v>13</v>
      </c>
      <c r="C30" s="7"/>
      <c r="D30" s="7">
        <f>C30</f>
        <v>0</v>
      </c>
      <c r="E30" s="7">
        <f>F30*I30</f>
        <v>0</v>
      </c>
      <c r="F30" s="7">
        <v>2.5</v>
      </c>
      <c r="G30" s="7"/>
      <c r="H30" s="7"/>
      <c r="I30" s="7"/>
      <c r="J30" s="16">
        <f>D30*E30</f>
        <v>0</v>
      </c>
      <c r="K30" s="17"/>
      <c r="L30" s="7">
        <f>K30</f>
        <v>0</v>
      </c>
      <c r="M30" s="7">
        <f>N30*Q30</f>
        <v>0</v>
      </c>
      <c r="N30" s="7">
        <f>F30</f>
        <v>2.5</v>
      </c>
      <c r="O30" s="15" t="s">
        <v>21</v>
      </c>
      <c r="P30" s="15"/>
      <c r="Q30" s="7">
        <f>I30</f>
        <v>0</v>
      </c>
      <c r="R30" s="16">
        <f>L30*M30</f>
        <v>0</v>
      </c>
      <c r="S30" s="18" t="e">
        <f>R30/J30</f>
        <v>#DIV/0!</v>
      </c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s="52" t="s">
        <v>36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21"/>
      <c r="B32" s="14" t="s">
        <v>37</v>
      </c>
      <c r="C32" s="7"/>
      <c r="D32" s="7">
        <f>C32</f>
        <v>0</v>
      </c>
      <c r="E32" s="7"/>
      <c r="F32" s="15" t="s">
        <v>21</v>
      </c>
      <c r="G32" s="15"/>
      <c r="H32" s="15"/>
      <c r="I32" s="15" t="s">
        <v>21</v>
      </c>
      <c r="J32" s="16">
        <f>D32*E32</f>
        <v>0</v>
      </c>
      <c r="K32" s="7"/>
      <c r="L32" s="7">
        <f>K32</f>
        <v>0</v>
      </c>
      <c r="M32" s="7">
        <f>E32</f>
        <v>0</v>
      </c>
      <c r="N32" s="15" t="s">
        <v>21</v>
      </c>
      <c r="O32" s="15" t="s">
        <v>21</v>
      </c>
      <c r="P32" s="15"/>
      <c r="Q32" s="15" t="s">
        <v>21</v>
      </c>
      <c r="R32" s="16">
        <f>L32*M32</f>
        <v>0</v>
      </c>
      <c r="S32" s="18" t="e">
        <f>R32/J32</f>
        <v>#DIV/0!</v>
      </c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45" customHeight="1" x14ac:dyDescent="0.25">
      <c r="A34" s="20" t="s">
        <v>38</v>
      </c>
      <c r="B34" s="14" t="s">
        <v>39</v>
      </c>
      <c r="C34" s="7">
        <v>774.74</v>
      </c>
      <c r="D34" s="7">
        <v>650.37</v>
      </c>
      <c r="E34" s="15" t="s">
        <v>21</v>
      </c>
      <c r="F34" s="7">
        <f>1.86/12</f>
        <v>0.155</v>
      </c>
      <c r="G34" s="15" t="s">
        <v>21</v>
      </c>
      <c r="H34" s="15" t="s">
        <v>21</v>
      </c>
      <c r="I34" s="7">
        <v>1</v>
      </c>
      <c r="J34" s="16">
        <f>D34*F34*I34</f>
        <v>100.80735</v>
      </c>
      <c r="K34" s="17">
        <v>991.29</v>
      </c>
      <c r="L34" s="7">
        <v>663.63</v>
      </c>
      <c r="M34" s="15" t="s">
        <v>21</v>
      </c>
      <c r="N34" s="7">
        <f>1.996/12</f>
        <v>0.16633333333333333</v>
      </c>
      <c r="O34" s="15" t="s">
        <v>21</v>
      </c>
      <c r="P34" s="15" t="s">
        <v>21</v>
      </c>
      <c r="Q34" s="7">
        <f>I34</f>
        <v>1</v>
      </c>
      <c r="R34" s="16">
        <f>L34*N34*Q34</f>
        <v>110.38379</v>
      </c>
      <c r="S34" s="18">
        <f>R34/J34</f>
        <v>1.0949974381828309</v>
      </c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31.5" x14ac:dyDescent="0.25">
      <c r="A35" s="22" t="s">
        <v>40</v>
      </c>
      <c r="B35" s="23"/>
      <c r="C35" s="24"/>
      <c r="D35" s="24"/>
      <c r="E35" s="24"/>
      <c r="F35" s="24"/>
      <c r="G35" s="24"/>
      <c r="H35" s="24"/>
      <c r="I35" s="24"/>
      <c r="J35" s="25">
        <f>J11+J12+J13+J15+J16+J18+J19+J21+J23+J24+J25+J26+J27+J27+J28+J30+J32+J34</f>
        <v>3351.36735</v>
      </c>
      <c r="K35" s="26"/>
      <c r="L35" s="24"/>
      <c r="M35" s="24"/>
      <c r="N35" s="24"/>
      <c r="O35" s="24"/>
      <c r="P35" s="24"/>
      <c r="Q35" s="24"/>
      <c r="R35" s="25">
        <f>R11+R12+R13+R15+R16+R18+R19+R21+R23+R24+R25+R26+R27+R27+R28+R30+R32+R34</f>
        <v>3674.4037900000003</v>
      </c>
      <c r="S35" s="27">
        <f>R35/J35</f>
        <v>1.0963894453408698</v>
      </c>
    </row>
    <row r="36" spans="1:29" x14ac:dyDescent="0.25">
      <c r="A36" s="28"/>
      <c r="B36" s="29"/>
      <c r="C36" s="30"/>
      <c r="D36" s="30"/>
      <c r="E36" s="30"/>
      <c r="F36" s="30"/>
      <c r="G36" s="30"/>
      <c r="H36" s="30"/>
      <c r="I36" s="30"/>
      <c r="J36" s="31"/>
      <c r="K36" s="30"/>
      <c r="L36" s="30"/>
      <c r="M36" s="30"/>
      <c r="N36" s="30"/>
      <c r="O36" s="30"/>
      <c r="P36" s="30"/>
      <c r="Q36" s="30"/>
      <c r="R36" s="31"/>
      <c r="S36" s="32"/>
    </row>
    <row r="37" spans="1:29" ht="18.75" x14ac:dyDescent="0.25">
      <c r="O37" s="33" t="s">
        <v>41</v>
      </c>
      <c r="P37" s="33"/>
      <c r="Q37" s="34"/>
      <c r="R37" s="34"/>
      <c r="S37" s="35">
        <v>109.83709</v>
      </c>
    </row>
    <row r="38" spans="1:29" x14ac:dyDescent="0.25">
      <c r="C38" s="1" t="s">
        <v>53</v>
      </c>
      <c r="S38" s="1">
        <v>109.99713</v>
      </c>
    </row>
    <row r="39" spans="1:29" x14ac:dyDescent="0.25">
      <c r="J39" s="1" t="s">
        <v>43</v>
      </c>
    </row>
  </sheetData>
  <autoFilter ref="A9:AC35"/>
  <mergeCells count="34">
    <mergeCell ref="A33:S33"/>
    <mergeCell ref="A31:S31"/>
    <mergeCell ref="A29:S29"/>
    <mergeCell ref="A25:A28"/>
    <mergeCell ref="A24:S24"/>
    <mergeCell ref="A22:S22"/>
    <mergeCell ref="A20:A21"/>
    <mergeCell ref="A19:S19"/>
    <mergeCell ref="A17:A18"/>
    <mergeCell ref="A16:S16"/>
    <mergeCell ref="A14:A15"/>
    <mergeCell ref="A13:S13"/>
    <mergeCell ref="A11:A12"/>
    <mergeCell ref="A10:S10"/>
    <mergeCell ref="A1:S1"/>
    <mergeCell ref="A3:S3"/>
    <mergeCell ref="A2:S2"/>
    <mergeCell ref="C5:J5"/>
    <mergeCell ref="A5:A8"/>
    <mergeCell ref="B5:B8"/>
    <mergeCell ref="C6:C8"/>
    <mergeCell ref="D6:D8"/>
    <mergeCell ref="J6:J8"/>
    <mergeCell ref="K6:K8"/>
    <mergeCell ref="L6:L8"/>
    <mergeCell ref="M7:M8"/>
    <mergeCell ref="R6:R8"/>
    <mergeCell ref="S5:S8"/>
    <mergeCell ref="E6:I6"/>
    <mergeCell ref="M6:Q6"/>
    <mergeCell ref="K5:R5"/>
    <mergeCell ref="E7:E8"/>
    <mergeCell ref="F7:I7"/>
    <mergeCell ref="N7:Q7"/>
  </mergeCells>
  <pageMargins left="0.51181101799011197" right="0.31496062874794001" top="0.55118107795715299" bottom="0.35433068871498102" header="0" footer="0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/>
  </sheetViews>
  <sheetFormatPr defaultColWidth="9.140625" defaultRowHeight="15.75" x14ac:dyDescent="0.25"/>
  <cols>
    <col min="1" max="1" width="27.42578125" style="1" customWidth="1"/>
    <col min="2" max="2" width="21.28515625" style="2" customWidth="1"/>
    <col min="3" max="3" width="15.85546875" style="1" customWidth="1"/>
    <col min="4" max="4" width="14.5703125" style="1" customWidth="1"/>
    <col min="5" max="5" width="13.85546875" style="1" customWidth="1"/>
    <col min="6" max="7" width="15.85546875" style="1" customWidth="1"/>
    <col min="8" max="8" width="16.5703125" style="1" customWidth="1"/>
    <col min="9" max="9" width="16.28515625" style="1" customWidth="1"/>
    <col min="10" max="10" width="14.42578125" style="1" customWidth="1"/>
    <col min="11" max="11" width="15.5703125" style="1" customWidth="1"/>
    <col min="12" max="12" width="15.42578125" style="1" customWidth="1"/>
    <col min="13" max="13" width="14.5703125" style="1" customWidth="1"/>
    <col min="14" max="14" width="15.7109375" style="1" customWidth="1"/>
    <col min="15" max="16" width="16.85546875" style="1" customWidth="1"/>
    <col min="17" max="17" width="16.7109375" style="1" customWidth="1"/>
    <col min="18" max="18" width="14.42578125" style="1" customWidth="1"/>
    <col min="19" max="19" width="16.85546875" style="1" customWidth="1"/>
  </cols>
  <sheetData>
    <row r="1" spans="1:29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71.25" customHeight="1" x14ac:dyDescent="0.25">
      <c r="A2" s="57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31.5" customHeight="1" x14ac:dyDescent="0.2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3.75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27" customHeight="1" x14ac:dyDescent="0.25">
      <c r="A5" s="59" t="s">
        <v>2</v>
      </c>
      <c r="B5" s="62" t="s">
        <v>3</v>
      </c>
      <c r="C5" s="58" t="s">
        <v>46</v>
      </c>
      <c r="D5" s="46"/>
      <c r="E5" s="46"/>
      <c r="F5" s="46"/>
      <c r="G5" s="46"/>
      <c r="H5" s="46"/>
      <c r="I5" s="46"/>
      <c r="J5" s="47"/>
      <c r="K5" s="45" t="s">
        <v>47</v>
      </c>
      <c r="L5" s="46"/>
      <c r="M5" s="46"/>
      <c r="N5" s="46"/>
      <c r="O5" s="46"/>
      <c r="P5" s="46"/>
      <c r="Q5" s="46"/>
      <c r="R5" s="47"/>
      <c r="S5" s="39" t="s">
        <v>48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32.25" customHeight="1" x14ac:dyDescent="0.25">
      <c r="A6" s="60"/>
      <c r="B6" s="63"/>
      <c r="C6" s="48" t="s">
        <v>7</v>
      </c>
      <c r="D6" s="48" t="s">
        <v>8</v>
      </c>
      <c r="E6" s="42" t="s">
        <v>9</v>
      </c>
      <c r="F6" s="43"/>
      <c r="G6" s="43"/>
      <c r="H6" s="43"/>
      <c r="I6" s="44"/>
      <c r="J6" s="36" t="s">
        <v>10</v>
      </c>
      <c r="K6" s="66" t="s">
        <v>7</v>
      </c>
      <c r="L6" s="48" t="s">
        <v>8</v>
      </c>
      <c r="M6" s="42" t="s">
        <v>11</v>
      </c>
      <c r="N6" s="43"/>
      <c r="O6" s="43"/>
      <c r="P6" s="43"/>
      <c r="Q6" s="44"/>
      <c r="R6" s="36" t="s">
        <v>10</v>
      </c>
      <c r="S6" s="40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3.25" customHeight="1" x14ac:dyDescent="0.25">
      <c r="A7" s="60"/>
      <c r="B7" s="63"/>
      <c r="C7" s="65"/>
      <c r="D7" s="65"/>
      <c r="E7" s="48" t="s">
        <v>12</v>
      </c>
      <c r="F7" s="42" t="s">
        <v>13</v>
      </c>
      <c r="G7" s="43"/>
      <c r="H7" s="43"/>
      <c r="I7" s="44"/>
      <c r="J7" s="37"/>
      <c r="K7" s="67"/>
      <c r="L7" s="65"/>
      <c r="M7" s="48" t="s">
        <v>12</v>
      </c>
      <c r="N7" s="42" t="s">
        <v>13</v>
      </c>
      <c r="O7" s="43"/>
      <c r="P7" s="43"/>
      <c r="Q7" s="44"/>
      <c r="R7" s="37"/>
      <c r="S7" s="40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10.25" x14ac:dyDescent="0.25">
      <c r="A8" s="61"/>
      <c r="B8" s="64"/>
      <c r="C8" s="49"/>
      <c r="D8" s="49"/>
      <c r="E8" s="49"/>
      <c r="F8" s="6" t="s">
        <v>14</v>
      </c>
      <c r="G8" s="8" t="s">
        <v>15</v>
      </c>
      <c r="H8" s="6" t="s">
        <v>16</v>
      </c>
      <c r="I8" s="6" t="s">
        <v>17</v>
      </c>
      <c r="J8" s="38"/>
      <c r="K8" s="68"/>
      <c r="L8" s="49"/>
      <c r="M8" s="49"/>
      <c r="N8" s="6" t="s">
        <v>14</v>
      </c>
      <c r="O8" s="8" t="s">
        <v>15</v>
      </c>
      <c r="P8" s="6" t="s">
        <v>16</v>
      </c>
      <c r="Q8" s="6" t="s">
        <v>17</v>
      </c>
      <c r="R8" s="38"/>
      <c r="S8" s="41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2">
        <v>10</v>
      </c>
      <c r="K9" s="9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2">
        <v>18</v>
      </c>
      <c r="S9" s="13">
        <v>19</v>
      </c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45" t="s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4.95" customHeight="1" x14ac:dyDescent="0.25">
      <c r="A11" s="50" t="s">
        <v>2</v>
      </c>
      <c r="B11" s="14" t="s">
        <v>20</v>
      </c>
      <c r="C11" s="7"/>
      <c r="D11" s="7"/>
      <c r="E11" s="7"/>
      <c r="F11" s="15" t="s">
        <v>21</v>
      </c>
      <c r="G11" s="15"/>
      <c r="H11" s="15"/>
      <c r="I11" s="15" t="s">
        <v>21</v>
      </c>
      <c r="J11" s="16">
        <f>D11*E11</f>
        <v>0</v>
      </c>
      <c r="K11" s="17"/>
      <c r="L11" s="7"/>
      <c r="M11" s="7">
        <f>E11</f>
        <v>0</v>
      </c>
      <c r="N11" s="15" t="s">
        <v>21</v>
      </c>
      <c r="O11" s="15" t="s">
        <v>21</v>
      </c>
      <c r="P11" s="15"/>
      <c r="Q11" s="15" t="s">
        <v>21</v>
      </c>
      <c r="R11" s="16">
        <f>L11*M11</f>
        <v>0</v>
      </c>
      <c r="S11" s="18" t="e">
        <f>R11/J11</f>
        <v>#DIV/0!</v>
      </c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4.95" customHeight="1" x14ac:dyDescent="0.25">
      <c r="A12" s="51"/>
      <c r="B12" s="14" t="s">
        <v>22</v>
      </c>
      <c r="C12" s="7"/>
      <c r="D12" s="7"/>
      <c r="E12" s="19" t="s">
        <v>21</v>
      </c>
      <c r="F12" s="7"/>
      <c r="G12" s="7"/>
      <c r="H12" s="7">
        <f>F12*G12</f>
        <v>0</v>
      </c>
      <c r="I12" s="7"/>
      <c r="J12" s="16">
        <f>D12*I12*H12</f>
        <v>0</v>
      </c>
      <c r="K12" s="17"/>
      <c r="L12" s="7"/>
      <c r="M12" s="19" t="s">
        <v>21</v>
      </c>
      <c r="N12" s="7"/>
      <c r="O12" s="7"/>
      <c r="P12" s="7">
        <f>N12*O12</f>
        <v>0</v>
      </c>
      <c r="Q12" s="7">
        <f>I12</f>
        <v>0</v>
      </c>
      <c r="R12" s="16">
        <f>L12*P12*Q12</f>
        <v>0</v>
      </c>
      <c r="S12" s="18" t="e">
        <f>R12/J12</f>
        <v>#DIV/0!</v>
      </c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5">
      <c r="A13" s="52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4.95" customHeight="1" x14ac:dyDescent="0.25">
      <c r="A14" s="50" t="s">
        <v>2</v>
      </c>
      <c r="B14" s="14" t="s">
        <v>20</v>
      </c>
      <c r="C14" s="7"/>
      <c r="D14" s="7"/>
      <c r="E14" s="7"/>
      <c r="F14" s="15" t="s">
        <v>21</v>
      </c>
      <c r="G14" s="15"/>
      <c r="H14" s="15"/>
      <c r="I14" s="15" t="s">
        <v>21</v>
      </c>
      <c r="J14" s="16">
        <f>D14*E14</f>
        <v>0</v>
      </c>
      <c r="K14" s="17"/>
      <c r="L14" s="7"/>
      <c r="M14" s="7">
        <f>E14</f>
        <v>0</v>
      </c>
      <c r="N14" s="15" t="s">
        <v>21</v>
      </c>
      <c r="O14" s="15" t="s">
        <v>21</v>
      </c>
      <c r="P14" s="15"/>
      <c r="Q14" s="15" t="s">
        <v>21</v>
      </c>
      <c r="R14" s="16">
        <f>L14*M14</f>
        <v>0</v>
      </c>
      <c r="S14" s="18" t="e">
        <f>R14/J14</f>
        <v>#DIV/0!</v>
      </c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4.95" customHeight="1" x14ac:dyDescent="0.25">
      <c r="A15" s="51"/>
      <c r="B15" s="14" t="s">
        <v>22</v>
      </c>
      <c r="C15" s="7"/>
      <c r="D15" s="7"/>
      <c r="E15" s="19" t="s">
        <v>21</v>
      </c>
      <c r="F15" s="7"/>
      <c r="G15" s="7"/>
      <c r="H15" s="7">
        <f>F15*G15</f>
        <v>0</v>
      </c>
      <c r="I15" s="7"/>
      <c r="J15" s="16">
        <f>D15*H15*I15</f>
        <v>0</v>
      </c>
      <c r="K15" s="17"/>
      <c r="L15" s="7"/>
      <c r="M15" s="19" t="s">
        <v>21</v>
      </c>
      <c r="N15" s="7"/>
      <c r="O15" s="7"/>
      <c r="P15" s="7">
        <f>N15*O15</f>
        <v>0</v>
      </c>
      <c r="Q15" s="7">
        <f>I15</f>
        <v>0</v>
      </c>
      <c r="R15" s="16">
        <f>L15*P15*Q15</f>
        <v>0</v>
      </c>
      <c r="S15" s="18" t="e">
        <f>R15/J15</f>
        <v>#DIV/0!</v>
      </c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s="52" t="s">
        <v>24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45" x14ac:dyDescent="0.25">
      <c r="A17" s="50" t="s">
        <v>2</v>
      </c>
      <c r="B17" s="14" t="s">
        <v>25</v>
      </c>
      <c r="C17" s="7"/>
      <c r="D17" s="7"/>
      <c r="E17" s="7"/>
      <c r="F17" s="15" t="s">
        <v>21</v>
      </c>
      <c r="G17" s="15"/>
      <c r="H17" s="15"/>
      <c r="I17" s="15" t="s">
        <v>21</v>
      </c>
      <c r="J17" s="16">
        <f>D17*E17</f>
        <v>0</v>
      </c>
      <c r="K17" s="17"/>
      <c r="L17" s="7"/>
      <c r="M17" s="7">
        <f>E17</f>
        <v>0</v>
      </c>
      <c r="N17" s="15" t="s">
        <v>21</v>
      </c>
      <c r="O17" s="15" t="s">
        <v>21</v>
      </c>
      <c r="P17" s="15"/>
      <c r="Q17" s="15" t="s">
        <v>21</v>
      </c>
      <c r="R17" s="16">
        <f>L17*M17</f>
        <v>0</v>
      </c>
      <c r="S17" s="18" t="e">
        <f>R17/J17</f>
        <v>#DIV/0!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32.1" customHeight="1" x14ac:dyDescent="0.25">
      <c r="A18" s="51"/>
      <c r="B18" s="14" t="s">
        <v>26</v>
      </c>
      <c r="C18" s="7"/>
      <c r="D18" s="7"/>
      <c r="E18" s="7">
        <f>F18*E17</f>
        <v>0</v>
      </c>
      <c r="F18" s="7"/>
      <c r="G18" s="7"/>
      <c r="H18" s="7"/>
      <c r="I18" s="7" t="s">
        <v>21</v>
      </c>
      <c r="J18" s="16">
        <f>D18*E18</f>
        <v>0</v>
      </c>
      <c r="K18" s="17"/>
      <c r="L18" s="7"/>
      <c r="M18" s="7">
        <f>N18*O18*M17</f>
        <v>0</v>
      </c>
      <c r="N18" s="7"/>
      <c r="O18" s="7"/>
      <c r="P18" s="7"/>
      <c r="Q18" s="15" t="s">
        <v>21</v>
      </c>
      <c r="R18" s="16">
        <f>L18*M18</f>
        <v>0</v>
      </c>
      <c r="S18" s="18" t="e">
        <f>R18/J18</f>
        <v>#DIV/0!</v>
      </c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s="52" t="s">
        <v>27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4.95" customHeight="1" x14ac:dyDescent="0.25">
      <c r="A20" s="50" t="s">
        <v>2</v>
      </c>
      <c r="B20" s="14" t="s">
        <v>20</v>
      </c>
      <c r="C20" s="7"/>
      <c r="D20" s="7"/>
      <c r="E20" s="7"/>
      <c r="F20" s="15" t="s">
        <v>21</v>
      </c>
      <c r="G20" s="15"/>
      <c r="H20" s="15"/>
      <c r="I20" s="15" t="s">
        <v>21</v>
      </c>
      <c r="J20" s="16">
        <f>D20*E20</f>
        <v>0</v>
      </c>
      <c r="K20" s="17"/>
      <c r="L20" s="7"/>
      <c r="M20" s="7">
        <f>E20</f>
        <v>0</v>
      </c>
      <c r="N20" s="15" t="s">
        <v>21</v>
      </c>
      <c r="O20" s="15" t="s">
        <v>21</v>
      </c>
      <c r="P20" s="15"/>
      <c r="Q20" s="15" t="s">
        <v>21</v>
      </c>
      <c r="R20" s="16">
        <f>L20*M20</f>
        <v>0</v>
      </c>
      <c r="S20" s="18" t="e">
        <f>R20/J20</f>
        <v>#DIV/0!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24.95" customHeight="1" x14ac:dyDescent="0.25">
      <c r="A21" s="51"/>
      <c r="B21" s="14" t="s">
        <v>22</v>
      </c>
      <c r="C21" s="7"/>
      <c r="D21" s="7"/>
      <c r="E21" s="7">
        <f>F21*I21</f>
        <v>0</v>
      </c>
      <c r="F21" s="7"/>
      <c r="G21" s="7"/>
      <c r="H21" s="7">
        <f>F21*G21</f>
        <v>0</v>
      </c>
      <c r="I21" s="7"/>
      <c r="J21" s="16">
        <f>D21*H21*I21</f>
        <v>0</v>
      </c>
      <c r="K21" s="17"/>
      <c r="L21" s="7"/>
      <c r="M21" s="7">
        <f>N21*O21*Q21</f>
        <v>0</v>
      </c>
      <c r="N21" s="7"/>
      <c r="O21" s="7"/>
      <c r="P21" s="7">
        <f>N21*O21</f>
        <v>0</v>
      </c>
      <c r="Q21" s="7">
        <f>I21</f>
        <v>0</v>
      </c>
      <c r="R21" s="16">
        <f>L21*P21*Q21</f>
        <v>0</v>
      </c>
      <c r="S21" s="18" t="e">
        <f>R21/J21</f>
        <v>#DIV/0!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52" t="s">
        <v>28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31.5" x14ac:dyDescent="0.25">
      <c r="A23" s="20" t="s">
        <v>29</v>
      </c>
      <c r="B23" s="14" t="s">
        <v>30</v>
      </c>
      <c r="C23" s="7"/>
      <c r="D23" s="7">
        <f>C23</f>
        <v>0</v>
      </c>
      <c r="E23" s="7"/>
      <c r="F23" s="15" t="s">
        <v>21</v>
      </c>
      <c r="G23" s="15"/>
      <c r="H23" s="15"/>
      <c r="I23" s="15" t="s">
        <v>21</v>
      </c>
      <c r="J23" s="16">
        <f>D23*E23</f>
        <v>0</v>
      </c>
      <c r="K23" s="17"/>
      <c r="L23" s="7">
        <f>K23</f>
        <v>0</v>
      </c>
      <c r="M23" s="7">
        <f>E23</f>
        <v>0</v>
      </c>
      <c r="N23" s="15" t="s">
        <v>21</v>
      </c>
      <c r="O23" s="7"/>
      <c r="P23" s="7"/>
      <c r="Q23" s="15" t="s">
        <v>21</v>
      </c>
      <c r="R23" s="16">
        <f>L23*M23</f>
        <v>0</v>
      </c>
      <c r="S23" s="18" t="e">
        <f>R23/J23</f>
        <v>#DIV/0!</v>
      </c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s="52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4.95" customHeight="1" x14ac:dyDescent="0.25">
      <c r="A25" s="69" t="s">
        <v>49</v>
      </c>
      <c r="B25" s="14" t="s">
        <v>20</v>
      </c>
      <c r="C25" s="7"/>
      <c r="D25" s="7">
        <f>C25</f>
        <v>0</v>
      </c>
      <c r="E25" s="7"/>
      <c r="F25" s="15" t="s">
        <v>21</v>
      </c>
      <c r="G25" s="15"/>
      <c r="H25" s="15"/>
      <c r="I25" s="15" t="s">
        <v>21</v>
      </c>
      <c r="J25" s="16">
        <f>D25*E25</f>
        <v>0</v>
      </c>
      <c r="K25" s="17"/>
      <c r="L25" s="7">
        <f>K25</f>
        <v>0</v>
      </c>
      <c r="M25" s="7">
        <f>E25</f>
        <v>0</v>
      </c>
      <c r="N25" s="15" t="s">
        <v>21</v>
      </c>
      <c r="O25" s="15" t="s">
        <v>21</v>
      </c>
      <c r="P25" s="15"/>
      <c r="Q25" s="15" t="s">
        <v>21</v>
      </c>
      <c r="R25" s="16">
        <f>L25*M25</f>
        <v>0</v>
      </c>
      <c r="S25" s="18" t="e">
        <f>R25/J25</f>
        <v>#DIV/0!</v>
      </c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32.1" customHeight="1" x14ac:dyDescent="0.25">
      <c r="A26" s="70"/>
      <c r="B26" s="14" t="s">
        <v>32</v>
      </c>
      <c r="C26" s="7"/>
      <c r="D26" s="7">
        <f>C26</f>
        <v>0</v>
      </c>
      <c r="E26" s="7">
        <f>F26*I26</f>
        <v>0</v>
      </c>
      <c r="F26" s="7">
        <v>13</v>
      </c>
      <c r="G26" s="7"/>
      <c r="H26" s="7"/>
      <c r="I26" s="7"/>
      <c r="J26" s="16">
        <f>D26*E26</f>
        <v>0</v>
      </c>
      <c r="K26" s="17"/>
      <c r="L26" s="7">
        <f>K26</f>
        <v>0</v>
      </c>
      <c r="M26" s="7">
        <f>N26*Q26</f>
        <v>0</v>
      </c>
      <c r="N26" s="7">
        <f>F26</f>
        <v>13</v>
      </c>
      <c r="O26" s="15" t="s">
        <v>21</v>
      </c>
      <c r="P26" s="15"/>
      <c r="Q26" s="7">
        <f>I26</f>
        <v>0</v>
      </c>
      <c r="R26" s="16">
        <f>L26*M26</f>
        <v>0</v>
      </c>
      <c r="S26" s="18" t="e">
        <f>R26/J26</f>
        <v>#DIV/0!</v>
      </c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32.1" customHeight="1" x14ac:dyDescent="0.25">
      <c r="A27" s="70"/>
      <c r="B27" s="14" t="s">
        <v>33</v>
      </c>
      <c r="C27" s="7"/>
      <c r="D27" s="7">
        <f>C27</f>
        <v>0</v>
      </c>
      <c r="E27" s="7">
        <f>F27*I27</f>
        <v>0</v>
      </c>
      <c r="F27" s="7">
        <v>16.52</v>
      </c>
      <c r="G27" s="7"/>
      <c r="H27" s="7"/>
      <c r="I27" s="7"/>
      <c r="J27" s="16">
        <f>D27*E27</f>
        <v>0</v>
      </c>
      <c r="K27" s="17"/>
      <c r="L27" s="7">
        <f>K27</f>
        <v>0</v>
      </c>
      <c r="M27" s="7">
        <f>N27*Q27</f>
        <v>0</v>
      </c>
      <c r="N27" s="7">
        <f>F27</f>
        <v>16.52</v>
      </c>
      <c r="O27" s="15" t="s">
        <v>21</v>
      </c>
      <c r="P27" s="15"/>
      <c r="Q27" s="7">
        <f>I27</f>
        <v>0</v>
      </c>
      <c r="R27" s="16">
        <f>L27*M27</f>
        <v>0</v>
      </c>
      <c r="S27" s="18" t="e">
        <f>R27/J27</f>
        <v>#DIV/0!</v>
      </c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32.1" customHeight="1" x14ac:dyDescent="0.25">
      <c r="A28" s="71"/>
      <c r="B28" s="14" t="s">
        <v>34</v>
      </c>
      <c r="C28" s="7"/>
      <c r="D28" s="7">
        <f>C28</f>
        <v>0</v>
      </c>
      <c r="E28" s="7">
        <f>F28*I28</f>
        <v>0</v>
      </c>
      <c r="F28" s="7">
        <v>12.4</v>
      </c>
      <c r="G28" s="7"/>
      <c r="H28" s="7"/>
      <c r="I28" s="7"/>
      <c r="J28" s="16">
        <f>D28*E28</f>
        <v>0</v>
      </c>
      <c r="K28" s="17"/>
      <c r="L28" s="7">
        <f>K28</f>
        <v>0</v>
      </c>
      <c r="M28" s="7">
        <f>N28*Q28</f>
        <v>0</v>
      </c>
      <c r="N28" s="7">
        <f>F28</f>
        <v>12.4</v>
      </c>
      <c r="O28" s="15" t="s">
        <v>21</v>
      </c>
      <c r="P28" s="15"/>
      <c r="Q28" s="7">
        <f>I28</f>
        <v>0</v>
      </c>
      <c r="R28" s="16">
        <f>L28*M28</f>
        <v>0</v>
      </c>
      <c r="S28" s="18" t="e">
        <f>R28/J28</f>
        <v>#DIV/0!</v>
      </c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52" t="s">
        <v>35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45.95" customHeight="1" x14ac:dyDescent="0.25">
      <c r="A30" s="21" t="s">
        <v>2</v>
      </c>
      <c r="B30" s="14" t="s">
        <v>13</v>
      </c>
      <c r="C30" s="7"/>
      <c r="D30" s="7">
        <f>C30</f>
        <v>0</v>
      </c>
      <c r="E30" s="7">
        <f>F30*I30</f>
        <v>0</v>
      </c>
      <c r="F30" s="7">
        <v>2.5</v>
      </c>
      <c r="G30" s="7"/>
      <c r="H30" s="7"/>
      <c r="I30" s="7"/>
      <c r="J30" s="16">
        <f>D30*E30</f>
        <v>0</v>
      </c>
      <c r="K30" s="17"/>
      <c r="L30" s="7">
        <f>K30</f>
        <v>0</v>
      </c>
      <c r="M30" s="7">
        <f>N30*Q30</f>
        <v>0</v>
      </c>
      <c r="N30" s="7">
        <f>F30</f>
        <v>2.5</v>
      </c>
      <c r="O30" s="15" t="s">
        <v>21</v>
      </c>
      <c r="P30" s="15"/>
      <c r="Q30" s="7">
        <f>I30</f>
        <v>0</v>
      </c>
      <c r="R30" s="16">
        <f>L30*M30</f>
        <v>0</v>
      </c>
      <c r="S30" s="18" t="e">
        <f>R30/J30</f>
        <v>#DIV/0!</v>
      </c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s="52" t="s">
        <v>36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7.25" x14ac:dyDescent="0.25">
      <c r="A32" s="21" t="s">
        <v>2</v>
      </c>
      <c r="B32" s="14" t="s">
        <v>50</v>
      </c>
      <c r="C32" s="7"/>
      <c r="D32" s="7">
        <f>C32</f>
        <v>0</v>
      </c>
      <c r="E32" s="7"/>
      <c r="F32" s="15" t="s">
        <v>21</v>
      </c>
      <c r="G32" s="15"/>
      <c r="H32" s="15"/>
      <c r="I32" s="15" t="s">
        <v>21</v>
      </c>
      <c r="J32" s="16">
        <f>D32*E32</f>
        <v>0</v>
      </c>
      <c r="K32" s="7"/>
      <c r="L32" s="7">
        <f>K32</f>
        <v>0</v>
      </c>
      <c r="M32" s="7">
        <f>E32</f>
        <v>0</v>
      </c>
      <c r="N32" s="15" t="s">
        <v>21</v>
      </c>
      <c r="O32" s="15" t="s">
        <v>21</v>
      </c>
      <c r="P32" s="15"/>
      <c r="Q32" s="15" t="s">
        <v>21</v>
      </c>
      <c r="R32" s="16">
        <f>L32*M32</f>
        <v>0</v>
      </c>
      <c r="S32" s="18" t="e">
        <f>R32/J32</f>
        <v>#DIV/0!</v>
      </c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52" t="s">
        <v>51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45" customHeight="1" x14ac:dyDescent="0.25">
      <c r="A34" s="20" t="s">
        <v>2</v>
      </c>
      <c r="B34" s="14" t="s">
        <v>39</v>
      </c>
      <c r="C34" s="7"/>
      <c r="D34" s="7"/>
      <c r="E34" s="7">
        <f>F34*I34</f>
        <v>0</v>
      </c>
      <c r="F34" s="7"/>
      <c r="G34" s="7"/>
      <c r="H34" s="7"/>
      <c r="I34" s="7"/>
      <c r="J34" s="16">
        <f>D34*E34</f>
        <v>0</v>
      </c>
      <c r="K34" s="17"/>
      <c r="L34" s="7"/>
      <c r="M34" s="7">
        <f>N34*O34*Q34</f>
        <v>0</v>
      </c>
      <c r="N34" s="7"/>
      <c r="O34" s="7"/>
      <c r="P34" s="7"/>
      <c r="Q34" s="7">
        <f>I34</f>
        <v>0</v>
      </c>
      <c r="R34" s="16">
        <f>L34*M34</f>
        <v>0</v>
      </c>
      <c r="S34" s="18" t="e">
        <f>R34/J34</f>
        <v>#DIV/0!</v>
      </c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31.5" x14ac:dyDescent="0.25">
      <c r="A35" s="22" t="s">
        <v>40</v>
      </c>
      <c r="B35" s="23"/>
      <c r="C35" s="24"/>
      <c r="D35" s="24"/>
      <c r="E35" s="24"/>
      <c r="F35" s="24"/>
      <c r="G35" s="24"/>
      <c r="H35" s="24"/>
      <c r="I35" s="24"/>
      <c r="J35" s="25">
        <f>J11+J12+J14+J15+J17+J18+J20+J21+J23+J25+J26+J27+J28+J30+J32+J34</f>
        <v>0</v>
      </c>
      <c r="K35" s="26"/>
      <c r="L35" s="24"/>
      <c r="M35" s="24"/>
      <c r="N35" s="24"/>
      <c r="O35" s="24"/>
      <c r="P35" s="24"/>
      <c r="Q35" s="24"/>
      <c r="R35" s="25">
        <f>R11+R12+R14+R15+R17+R18+R20+R21+R23+R25+R26+R27+R28+R30+R32+R34</f>
        <v>0</v>
      </c>
      <c r="S35" s="27" t="e">
        <f>R35/J35</f>
        <v>#DIV/0!</v>
      </c>
    </row>
    <row r="36" spans="1:29" x14ac:dyDescent="0.25">
      <c r="A36" s="28"/>
      <c r="B36" s="29"/>
      <c r="C36" s="30"/>
      <c r="D36" s="30"/>
      <c r="E36" s="30"/>
      <c r="F36" s="30"/>
      <c r="G36" s="30"/>
      <c r="H36" s="30"/>
      <c r="I36" s="30"/>
      <c r="J36" s="31"/>
      <c r="K36" s="30"/>
      <c r="L36" s="30"/>
      <c r="M36" s="30"/>
      <c r="N36" s="30"/>
      <c r="O36" s="30"/>
      <c r="P36" s="30"/>
      <c r="Q36" s="30"/>
      <c r="R36" s="31"/>
      <c r="S36" s="32"/>
    </row>
    <row r="37" spans="1:29" ht="18.75" x14ac:dyDescent="0.25">
      <c r="O37" s="33" t="s">
        <v>41</v>
      </c>
      <c r="P37" s="33"/>
      <c r="Q37" s="34"/>
      <c r="R37" s="34"/>
      <c r="S37" s="35"/>
    </row>
    <row r="38" spans="1:29" x14ac:dyDescent="0.25">
      <c r="C38" s="1" t="s">
        <v>42</v>
      </c>
    </row>
    <row r="39" spans="1:29" x14ac:dyDescent="0.25">
      <c r="J39" s="1" t="s">
        <v>43</v>
      </c>
    </row>
  </sheetData>
  <mergeCells count="34">
    <mergeCell ref="A1:S1"/>
    <mergeCell ref="A3:S3"/>
    <mergeCell ref="A2:S2"/>
    <mergeCell ref="C5:J5"/>
    <mergeCell ref="A25:A28"/>
    <mergeCell ref="A20:A21"/>
    <mergeCell ref="A17:A18"/>
    <mergeCell ref="A14:A15"/>
    <mergeCell ref="A11:A12"/>
    <mergeCell ref="A5:A8"/>
    <mergeCell ref="S5:S8"/>
    <mergeCell ref="R6:R8"/>
    <mergeCell ref="K5:R5"/>
    <mergeCell ref="M6:Q6"/>
    <mergeCell ref="K6:K8"/>
    <mergeCell ref="L6:L8"/>
    <mergeCell ref="M7:M8"/>
    <mergeCell ref="A31:S31"/>
    <mergeCell ref="E7:E8"/>
    <mergeCell ref="A10:S10"/>
    <mergeCell ref="N7:Q7"/>
    <mergeCell ref="A13:S13"/>
    <mergeCell ref="A16:S16"/>
    <mergeCell ref="J6:J8"/>
    <mergeCell ref="B5:B8"/>
    <mergeCell ref="C6:C8"/>
    <mergeCell ref="D6:D8"/>
    <mergeCell ref="E6:I6"/>
    <mergeCell ref="F7:I7"/>
    <mergeCell ref="A33:S33"/>
    <mergeCell ref="A19:S19"/>
    <mergeCell ref="A22:S22"/>
    <mergeCell ref="A24:S24"/>
    <mergeCell ref="A29:S29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зима</vt:lpstr>
      <vt:lpstr>лето</vt:lpstr>
      <vt:lpstr>зима!Область_печати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lastPrinted>2023-12-15T10:14:16Z</cp:lastPrinted>
  <dcterms:modified xsi:type="dcterms:W3CDTF">2023-12-15T10:14:26Z</dcterms:modified>
</cp:coreProperties>
</file>