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ля работы в Греции\+++РАБОТА !!2022 прогнозы\!!!!4.Макс Зима  2 пол 2022+++\"/>
    </mc:Choice>
  </mc:AlternateContent>
  <bookViews>
    <workbookView xWindow="120" yWindow="210" windowWidth="11475" windowHeight="10875"/>
  </bookViews>
  <sheets>
    <sheet name="зима" sheetId="1" r:id="rId1"/>
    <sheet name="лето" sheetId="2" r:id="rId2"/>
  </sheets>
  <definedNames>
    <definedName name="_xlnm._FilterDatabase" localSheetId="0" hidden="1">зима!$A$9:$AC$40</definedName>
    <definedName name="_xlnm.Print_Area" localSheetId="0">зима!$A$2:$S$39</definedName>
  </definedNames>
  <calcPr calcId="152511"/>
</workbook>
</file>

<file path=xl/calcChain.xml><?xml version="1.0" encoding="utf-8"?>
<calcChain xmlns="http://schemas.openxmlformats.org/spreadsheetml/2006/main">
  <c r="Q34" i="2" l="1"/>
  <c r="M34" i="2"/>
  <c r="R34" i="2" s="1"/>
  <c r="S34" i="2" s="1"/>
  <c r="J34" i="2"/>
  <c r="E34" i="2"/>
  <c r="M32" i="2"/>
  <c r="R32" i="2" s="1"/>
  <c r="L32" i="2"/>
  <c r="D32" i="2"/>
  <c r="J32" i="2" s="1"/>
  <c r="Q30" i="2"/>
  <c r="N30" i="2"/>
  <c r="M30" i="2"/>
  <c r="L30" i="2"/>
  <c r="R30" i="2" s="1"/>
  <c r="S30" i="2" s="1"/>
  <c r="E30" i="2"/>
  <c r="D30" i="2"/>
  <c r="J30" i="2" s="1"/>
  <c r="Q28" i="2"/>
  <c r="N28" i="2"/>
  <c r="M28" i="2" s="1"/>
  <c r="L28" i="2"/>
  <c r="E28" i="2"/>
  <c r="J28" i="2" s="1"/>
  <c r="D28" i="2"/>
  <c r="Q27" i="2"/>
  <c r="M27" i="2" s="1"/>
  <c r="N27" i="2"/>
  <c r="L27" i="2"/>
  <c r="J27" i="2"/>
  <c r="E27" i="2"/>
  <c r="D27" i="2"/>
  <c r="Q26" i="2"/>
  <c r="N26" i="2"/>
  <c r="M26" i="2"/>
  <c r="L26" i="2"/>
  <c r="R26" i="2" s="1"/>
  <c r="E26" i="2"/>
  <c r="D26" i="2"/>
  <c r="J26" i="2" s="1"/>
  <c r="M25" i="2"/>
  <c r="L25" i="2"/>
  <c r="R25" i="2" s="1"/>
  <c r="S25" i="2" s="1"/>
  <c r="J25" i="2"/>
  <c r="D25" i="2"/>
  <c r="M23" i="2"/>
  <c r="R23" i="2" s="1"/>
  <c r="S23" i="2" s="1"/>
  <c r="L23" i="2"/>
  <c r="D23" i="2"/>
  <c r="J23" i="2" s="1"/>
  <c r="Q21" i="2"/>
  <c r="P21" i="2"/>
  <c r="R21" i="2" s="1"/>
  <c r="S21" i="2" s="1"/>
  <c r="M21" i="2"/>
  <c r="H21" i="2"/>
  <c r="J21" i="2" s="1"/>
  <c r="E21" i="2"/>
  <c r="M20" i="2"/>
  <c r="R20" i="2" s="1"/>
  <c r="S20" i="2" s="1"/>
  <c r="J20" i="2"/>
  <c r="E18" i="2"/>
  <c r="J18" i="2" s="1"/>
  <c r="M17" i="2"/>
  <c r="M18" i="2" s="1"/>
  <c r="R18" i="2" s="1"/>
  <c r="S18" i="2" s="1"/>
  <c r="J17" i="2"/>
  <c r="Q15" i="2"/>
  <c r="P15" i="2"/>
  <c r="R15" i="2" s="1"/>
  <c r="H15" i="2"/>
  <c r="J15" i="2" s="1"/>
  <c r="R14" i="2"/>
  <c r="S14" i="2" s="1"/>
  <c r="M14" i="2"/>
  <c r="J14" i="2"/>
  <c r="Q12" i="2"/>
  <c r="R12" i="2" s="1"/>
  <c r="P12" i="2"/>
  <c r="H12" i="2"/>
  <c r="J12" i="2" s="1"/>
  <c r="M11" i="2"/>
  <c r="R11" i="2" s="1"/>
  <c r="J11" i="2"/>
  <c r="S12" i="2" l="1"/>
  <c r="J35" i="2"/>
  <c r="S26" i="2"/>
  <c r="R28" i="2"/>
  <c r="S28" i="2" s="1"/>
  <c r="S11" i="2"/>
  <c r="S15" i="2"/>
  <c r="R27" i="2"/>
  <c r="S27" i="2" s="1"/>
  <c r="S32" i="2"/>
  <c r="R17" i="2"/>
  <c r="S17" i="2" s="1"/>
  <c r="R21" i="1"/>
  <c r="P21" i="1"/>
  <c r="J21" i="1"/>
  <c r="H21" i="1"/>
  <c r="R15" i="1"/>
  <c r="P15" i="1"/>
  <c r="J15" i="1"/>
  <c r="H15" i="1"/>
  <c r="R12" i="1"/>
  <c r="J12" i="1"/>
  <c r="P12" i="1"/>
  <c r="H12" i="1"/>
  <c r="R35" i="2" l="1"/>
  <c r="S35" i="2" s="1"/>
  <c r="M20" i="1"/>
  <c r="M17" i="1"/>
  <c r="M14" i="1"/>
  <c r="M11" i="1"/>
  <c r="E34" i="1" l="1"/>
  <c r="E30" i="1"/>
  <c r="E26" i="1"/>
  <c r="E28" i="1"/>
  <c r="E27" i="1"/>
  <c r="E21" i="1"/>
  <c r="M18" i="1"/>
  <c r="E18" i="1"/>
  <c r="J18" i="1" s="1"/>
  <c r="R20" i="1" l="1"/>
  <c r="J20" i="1"/>
  <c r="J34" i="1" l="1"/>
  <c r="R18" i="1"/>
  <c r="R17" i="1"/>
  <c r="J14" i="1"/>
  <c r="J17" i="1"/>
  <c r="R14" i="1" l="1"/>
  <c r="M32" i="1"/>
  <c r="N30" i="1"/>
  <c r="N28" i="1"/>
  <c r="N27" i="1"/>
  <c r="N26" i="1"/>
  <c r="M25" i="1"/>
  <c r="M23" i="1"/>
  <c r="R11" i="1" l="1"/>
  <c r="Q34" i="1"/>
  <c r="M34" i="1" s="1"/>
  <c r="Q30" i="1"/>
  <c r="M30" i="1" s="1"/>
  <c r="Q28" i="1"/>
  <c r="M28" i="1" s="1"/>
  <c r="Q27" i="1"/>
  <c r="M27" i="1" s="1"/>
  <c r="Q26" i="1"/>
  <c r="M26" i="1" s="1"/>
  <c r="Q21" i="1"/>
  <c r="Q15" i="1"/>
  <c r="Q12" i="1"/>
  <c r="M21" i="1" l="1"/>
  <c r="R34" i="1"/>
  <c r="J11" i="1"/>
  <c r="S18" i="1" l="1"/>
  <c r="S14" i="1"/>
  <c r="S12" i="1"/>
  <c r="S17" i="1" l="1"/>
  <c r="S15" i="1"/>
  <c r="L32" i="1"/>
  <c r="R32" i="1" s="1"/>
  <c r="D32" i="1"/>
  <c r="J32" i="1" s="1"/>
  <c r="L30" i="1"/>
  <c r="R30" i="1" s="1"/>
  <c r="D30" i="1"/>
  <c r="J30" i="1" s="1"/>
  <c r="L28" i="1"/>
  <c r="R28" i="1" s="1"/>
  <c r="D28" i="1"/>
  <c r="J28" i="1" s="1"/>
  <c r="L27" i="1"/>
  <c r="R27" i="1" s="1"/>
  <c r="D27" i="1"/>
  <c r="J27" i="1" s="1"/>
  <c r="L26" i="1"/>
  <c r="R26" i="1" s="1"/>
  <c r="L25" i="1"/>
  <c r="R25" i="1" s="1"/>
  <c r="D26" i="1"/>
  <c r="J26" i="1" s="1"/>
  <c r="J25" i="1"/>
  <c r="R23" i="1"/>
  <c r="J23" i="1"/>
  <c r="S21" i="1"/>
  <c r="J35" i="1" l="1"/>
  <c r="R35" i="1"/>
  <c r="S20" i="1"/>
  <c r="S28" i="1"/>
  <c r="S11" i="1"/>
  <c r="S23" i="1"/>
  <c r="S27" i="1"/>
  <c r="S30" i="1"/>
  <c r="S34" i="1"/>
  <c r="S32" i="1"/>
  <c r="S26" i="1"/>
  <c r="S25" i="1"/>
  <c r="S35" i="1" l="1"/>
</calcChain>
</file>

<file path=xl/sharedStrings.xml><?xml version="1.0" encoding="utf-8"?>
<sst xmlns="http://schemas.openxmlformats.org/spreadsheetml/2006/main" count="220" uniqueCount="52">
  <si>
    <t>Наименование ресурсоснабжающей организации</t>
  </si>
  <si>
    <t>Экономически обоснованный тариф (с НДС), руб/ ед.изм.</t>
  </si>
  <si>
    <t>при отсутствии приборов учета</t>
  </si>
  <si>
    <t>норматив потребления коммунальной услуги</t>
  </si>
  <si>
    <t>количество человек (или площадь помещения)</t>
  </si>
  <si>
    <t>Тариф для расчета размера платы граждан 
(с НДС), 
руб./ед. изм.</t>
  </si>
  <si>
    <t>Раздел 1. Холодное водоснабжение</t>
  </si>
  <si>
    <t>х</t>
  </si>
  <si>
    <t>Раздел 2. Водоотведение</t>
  </si>
  <si>
    <t>Раздел 3. Горячее водоснабжение</t>
  </si>
  <si>
    <t>Раздел 4. Централизованное отопление</t>
  </si>
  <si>
    <t>при наличии ПУ</t>
  </si>
  <si>
    <t>при отсутствии ПУ</t>
  </si>
  <si>
    <t>Раздел 6. Газоснабжение (сетевой газ)</t>
  </si>
  <si>
    <t>Раздел 7. Газоснабжение (сжиженный газ)</t>
  </si>
  <si>
    <t>Раздел 8. Отопление твердым топливом</t>
  </si>
  <si>
    <t>марка угля</t>
  </si>
  <si>
    <t>Раздел 9. Обращение с твердыми коммунальными отходами</t>
  </si>
  <si>
    <t>ИТОГО плата за коммунальные услуги</t>
  </si>
  <si>
    <t>(подпись, печать)</t>
  </si>
  <si>
    <t>компонент на холодную воду (теплоноситель)</t>
  </si>
  <si>
    <t>компонент на тепловую энергию</t>
  </si>
  <si>
    <t>Расчет осуществляется для семьи из  ______человек, проживающих квартире площадью ______ кв.м в МКД или в жилом доме площадью ________кв.м. по адресу____________________________</t>
  </si>
  <si>
    <t>Объем потребления коммунальных услуг населением (ед.изм.)</t>
  </si>
  <si>
    <t>Объем потребления коммунальных услуг населением 
(ед.изм.)</t>
  </si>
  <si>
    <t>понижающий коэффициент к нормативу 
(при наличии)</t>
  </si>
  <si>
    <t>Наличие / отсутствие приборов учета</t>
  </si>
  <si>
    <t>По соц.норме</t>
  </si>
  <si>
    <t>ПАО "ТНС энерго Ростов-на-Дону"</t>
  </si>
  <si>
    <t>ООО "Газпром межрегионгаз Ростов-на-Дону"</t>
  </si>
  <si>
    <t>при отсутствии ПУ на приготовление пищи</t>
  </si>
  <si>
    <t>при отсутствии ПУ на подогрев воды</t>
  </si>
  <si>
    <t>при отсутствии ПУ на отопление</t>
  </si>
  <si>
    <t>при отсутствии приборов учета в МКД/ ЧД</t>
  </si>
  <si>
    <t>Индекс в среднем по МО (для сравнения)</t>
  </si>
  <si>
    <t>Руководитель муниципального образования __________________________________________________  /_______________________________/</t>
  </si>
  <si>
    <t>Раздел 5. Электроснабжение</t>
  </si>
  <si>
    <t>Объем</t>
  </si>
  <si>
    <t>Выручка 
(руб.)</t>
  </si>
  <si>
    <t>Показатели на декабрь 2020 года</t>
  </si>
  <si>
    <t>Индекс изменения платы граждан за коммунальные услуги в 1 полугодии 2021 г. к декабрю 2020 г.,%</t>
  </si>
  <si>
    <r>
      <t xml:space="preserve">норматив потребления коммунальной услуги, </t>
    </r>
    <r>
      <rPr>
        <b/>
        <sz val="12"/>
        <color theme="1"/>
        <rFont val="Times New Roman"/>
        <family val="1"/>
        <charset val="204"/>
      </rPr>
      <t>с учетом понижающего коэффициента</t>
    </r>
  </si>
  <si>
    <t>РАСЧЕТ ПРЕДЕЛЬНОГО ИНДЕКСА ИЗМЕНЕНИЯ РАЗМЕРА ПЛАТЫ ГРАЖДАН ЗА КОММУНАЛЬНЫЕ УСЛУГИ
по потребителю с наиболее невыгодным для потребителя (с точки зрения прироста платы за коммунальные услуги) набором коммунальных услуг (степенью благоустройства)  по муниципальному образованию _____________________________________________________ ___________________________ района Ростовской области
на 1 полугодие 2021 года</t>
  </si>
  <si>
    <t>Показатели на 1 полугодие 2021 года (май-июнь)</t>
  </si>
  <si>
    <t>Приложение № 2</t>
  </si>
  <si>
    <t xml:space="preserve">МУП"Водоканал Неклиновского района </t>
  </si>
  <si>
    <t>ООО"Экотранс"</t>
  </si>
  <si>
    <t>Расчет осуществляется для семьи из  ___3___человек, проживающих  в жилом доме площадью 54 кв.м. по адресу с.Ефремовка ул.Первомайская 45</t>
  </si>
  <si>
    <t>ПРОГНОЗНЫЙ РАСЧЕТ ПРЕДЕЛЬНОГО ИНДЕКСА ИЗМЕНЕНИЯ РАЗМЕРА ПЛАТЫ ГРАЖДАН ЗА КОММУНАЛЬНЫЕ УСЛУГИ
по потребителю с наиболее невыгодным для потребителя (с точки зрения прироста платы за коммунальные услуги) набором коммунальных услуг (степенью благоустройства)  по муниципальному образованию Федоровское  сельское  поселение  Неклиновского района Ростовской области
на 2 полугодие 2022 года</t>
  </si>
  <si>
    <t>Показатели на декабрь 2021 года</t>
  </si>
  <si>
    <t xml:space="preserve"> Прогнозный индекс изменения платы граждан за коммунальные услуги в 2 полугодии 2021 г. к декабрю 2020 г.,%</t>
  </si>
  <si>
    <t>Показатели на 2 полугодие 2022 года (октябрь-декабрь)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</si>
</sst>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%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tabSelected="1" topLeftCell="G25" zoomScale="70" zoomScaleNormal="70" workbookViewId="0">
      <selection activeCell="S37" sqref="S37"/>
    </sheetView>
  </sheetViews>
  <sheetFormatPr defaultRowHeight="15.75" x14ac:dyDescent="0.25"/>
  <cols>
    <col min="1" max="1" width="27.42578125" style="4" customWidth="1"/>
    <col min="2" max="2" width="21.28515625" style="17" customWidth="1"/>
    <col min="3" max="3" width="15.85546875" style="4" customWidth="1"/>
    <col min="4" max="4" width="14.5703125" style="4" customWidth="1"/>
    <col min="5" max="5" width="13.85546875" style="4" customWidth="1"/>
    <col min="6" max="7" width="15.85546875" style="4" customWidth="1"/>
    <col min="8" max="8" width="16.5703125" style="4" customWidth="1"/>
    <col min="9" max="9" width="16.28515625" style="4" customWidth="1"/>
    <col min="10" max="10" width="14.42578125" style="4" customWidth="1"/>
    <col min="11" max="11" width="15.5703125" style="4" customWidth="1"/>
    <col min="12" max="12" width="15.42578125" style="4" customWidth="1"/>
    <col min="13" max="13" width="14.5703125" style="4" customWidth="1"/>
    <col min="14" max="14" width="15.7109375" style="4" customWidth="1"/>
    <col min="15" max="16" width="16.85546875" style="4" customWidth="1"/>
    <col min="17" max="17" width="16.7109375" style="4" customWidth="1"/>
    <col min="18" max="18" width="14.42578125" style="4" customWidth="1"/>
    <col min="19" max="19" width="16.85546875" style="4" customWidth="1"/>
  </cols>
  <sheetData>
    <row r="1" spans="1:29" x14ac:dyDescent="0.25">
      <c r="A1" s="65" t="s">
        <v>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1.25" customHeight="1" x14ac:dyDescent="0.25">
      <c r="A2" s="64" t="s">
        <v>48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1.5" customHeight="1" x14ac:dyDescent="0.25">
      <c r="A3" s="64" t="s">
        <v>47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3.75" customHeight="1" thickBot="1" x14ac:dyDescent="0.3">
      <c r="A4" s="2"/>
      <c r="B4" s="1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7" customHeight="1" x14ac:dyDescent="0.25">
      <c r="A5" s="69" t="s">
        <v>0</v>
      </c>
      <c r="B5" s="66" t="s">
        <v>26</v>
      </c>
      <c r="C5" s="75" t="s">
        <v>49</v>
      </c>
      <c r="D5" s="75"/>
      <c r="E5" s="75"/>
      <c r="F5" s="75"/>
      <c r="G5" s="75"/>
      <c r="H5" s="75"/>
      <c r="I5" s="75"/>
      <c r="J5" s="76"/>
      <c r="K5" s="69" t="s">
        <v>51</v>
      </c>
      <c r="L5" s="75"/>
      <c r="M5" s="75"/>
      <c r="N5" s="75"/>
      <c r="O5" s="75"/>
      <c r="P5" s="75"/>
      <c r="Q5" s="75"/>
      <c r="R5" s="76"/>
      <c r="S5" s="61" t="s">
        <v>50</v>
      </c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32.25" customHeight="1" x14ac:dyDescent="0.25">
      <c r="A6" s="70"/>
      <c r="B6" s="67"/>
      <c r="C6" s="56" t="s">
        <v>1</v>
      </c>
      <c r="D6" s="56" t="s">
        <v>5</v>
      </c>
      <c r="E6" s="56" t="s">
        <v>23</v>
      </c>
      <c r="F6" s="56"/>
      <c r="G6" s="56"/>
      <c r="H6" s="56"/>
      <c r="I6" s="56"/>
      <c r="J6" s="72" t="s">
        <v>38</v>
      </c>
      <c r="K6" s="77" t="s">
        <v>1</v>
      </c>
      <c r="L6" s="56" t="s">
        <v>5</v>
      </c>
      <c r="M6" s="56" t="s">
        <v>24</v>
      </c>
      <c r="N6" s="56"/>
      <c r="O6" s="56"/>
      <c r="P6" s="56"/>
      <c r="Q6" s="56"/>
      <c r="R6" s="72" t="s">
        <v>38</v>
      </c>
      <c r="S6" s="62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3.25" customHeight="1" x14ac:dyDescent="0.25">
      <c r="A7" s="70"/>
      <c r="B7" s="67"/>
      <c r="C7" s="56"/>
      <c r="D7" s="56"/>
      <c r="E7" s="56" t="s">
        <v>37</v>
      </c>
      <c r="F7" s="56" t="s">
        <v>2</v>
      </c>
      <c r="G7" s="56"/>
      <c r="H7" s="56"/>
      <c r="I7" s="56"/>
      <c r="J7" s="73"/>
      <c r="K7" s="77"/>
      <c r="L7" s="56"/>
      <c r="M7" s="56" t="s">
        <v>37</v>
      </c>
      <c r="N7" s="56" t="s">
        <v>2</v>
      </c>
      <c r="O7" s="56"/>
      <c r="P7" s="56"/>
      <c r="Q7" s="56"/>
      <c r="R7" s="73"/>
      <c r="S7" s="62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11" thickBot="1" x14ac:dyDescent="0.3">
      <c r="A8" s="71"/>
      <c r="B8" s="68"/>
      <c r="C8" s="57"/>
      <c r="D8" s="57"/>
      <c r="E8" s="57"/>
      <c r="F8" s="5" t="s">
        <v>3</v>
      </c>
      <c r="G8" s="32" t="s">
        <v>25</v>
      </c>
      <c r="H8" s="43" t="s">
        <v>41</v>
      </c>
      <c r="I8" s="5" t="s">
        <v>4</v>
      </c>
      <c r="J8" s="74"/>
      <c r="K8" s="78"/>
      <c r="L8" s="57"/>
      <c r="M8" s="57"/>
      <c r="N8" s="5" t="s">
        <v>3</v>
      </c>
      <c r="O8" s="32" t="s">
        <v>25</v>
      </c>
      <c r="P8" s="44" t="s">
        <v>41</v>
      </c>
      <c r="Q8" s="5" t="s">
        <v>4</v>
      </c>
      <c r="R8" s="74"/>
      <c r="S8" s="63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thickBot="1" x14ac:dyDescent="0.3">
      <c r="A9" s="6">
        <v>1</v>
      </c>
      <c r="B9" s="15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8">
        <v>10</v>
      </c>
      <c r="K9" s="6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8">
        <v>18</v>
      </c>
      <c r="S9" s="9">
        <v>19</v>
      </c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58" t="s">
        <v>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4.95" customHeight="1" x14ac:dyDescent="0.25">
      <c r="A11" s="55" t="s">
        <v>45</v>
      </c>
      <c r="B11" s="16" t="s">
        <v>11</v>
      </c>
      <c r="C11" s="10">
        <v>81.81</v>
      </c>
      <c r="D11" s="10">
        <v>69.08</v>
      </c>
      <c r="E11" s="25">
        <v>10</v>
      </c>
      <c r="F11" s="28" t="s">
        <v>7</v>
      </c>
      <c r="G11" s="28"/>
      <c r="H11" s="28"/>
      <c r="I11" s="28" t="s">
        <v>7</v>
      </c>
      <c r="J11" s="11">
        <f t="shared" ref="J11" si="0">D11*E11</f>
        <v>690.8</v>
      </c>
      <c r="K11" s="12">
        <v>84.04</v>
      </c>
      <c r="L11" s="10">
        <v>72.81</v>
      </c>
      <c r="M11" s="25">
        <f>E11</f>
        <v>10</v>
      </c>
      <c r="N11" s="28" t="s">
        <v>7</v>
      </c>
      <c r="O11" s="28" t="s">
        <v>7</v>
      </c>
      <c r="P11" s="28"/>
      <c r="Q11" s="28" t="s">
        <v>7</v>
      </c>
      <c r="R11" s="11">
        <f t="shared" ref="R11" si="1">L11*M11</f>
        <v>728.1</v>
      </c>
      <c r="S11" s="13">
        <f t="shared" ref="S11:S12" si="2">R11/J11</f>
        <v>1.0539953676896352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4.95" customHeight="1" x14ac:dyDescent="0.25">
      <c r="A12" s="55"/>
      <c r="B12" s="16" t="s">
        <v>12</v>
      </c>
      <c r="C12" s="25"/>
      <c r="D12" s="25"/>
      <c r="E12" s="41" t="s">
        <v>7</v>
      </c>
      <c r="F12" s="25"/>
      <c r="G12" s="40"/>
      <c r="H12" s="42">
        <f>F12*G12</f>
        <v>0</v>
      </c>
      <c r="I12" s="25"/>
      <c r="J12" s="11">
        <f>D12*I12*H12</f>
        <v>0</v>
      </c>
      <c r="K12" s="24"/>
      <c r="L12" s="25"/>
      <c r="M12" s="41" t="s">
        <v>7</v>
      </c>
      <c r="N12" s="25"/>
      <c r="O12" s="27"/>
      <c r="P12" s="42">
        <f>N12*O12</f>
        <v>0</v>
      </c>
      <c r="Q12" s="25">
        <f>I12</f>
        <v>0</v>
      </c>
      <c r="R12" s="11">
        <f>L12*P12*Q12</f>
        <v>0</v>
      </c>
      <c r="S12" s="13" t="e">
        <f t="shared" si="2"/>
        <v>#DIV/0!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49" t="s">
        <v>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4.95" customHeight="1" x14ac:dyDescent="0.25">
      <c r="A14" s="55" t="s">
        <v>0</v>
      </c>
      <c r="B14" s="16" t="s">
        <v>11</v>
      </c>
      <c r="C14" s="25"/>
      <c r="D14" s="25"/>
      <c r="E14" s="27"/>
      <c r="F14" s="28" t="s">
        <v>7</v>
      </c>
      <c r="G14" s="28"/>
      <c r="H14" s="28"/>
      <c r="I14" s="28" t="s">
        <v>7</v>
      </c>
      <c r="J14" s="11">
        <f t="shared" ref="J14" si="3">D14*E14</f>
        <v>0</v>
      </c>
      <c r="K14" s="24"/>
      <c r="L14" s="25"/>
      <c r="M14" s="27">
        <f>E14</f>
        <v>0</v>
      </c>
      <c r="N14" s="28" t="s">
        <v>7</v>
      </c>
      <c r="O14" s="28" t="s">
        <v>7</v>
      </c>
      <c r="P14" s="28"/>
      <c r="Q14" s="28" t="s">
        <v>7</v>
      </c>
      <c r="R14" s="11">
        <f t="shared" ref="R14" si="4">L14*M14</f>
        <v>0</v>
      </c>
      <c r="S14" s="13" t="e">
        <f t="shared" ref="S14:S15" si="5">R14/J14</f>
        <v>#DIV/0!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4.95" customHeight="1" x14ac:dyDescent="0.25">
      <c r="A15" s="55"/>
      <c r="B15" s="16" t="s">
        <v>12</v>
      </c>
      <c r="C15" s="25"/>
      <c r="D15" s="25"/>
      <c r="E15" s="41" t="s">
        <v>7</v>
      </c>
      <c r="F15" s="25"/>
      <c r="G15" s="40"/>
      <c r="H15" s="42">
        <f>F15*G15</f>
        <v>0</v>
      </c>
      <c r="I15" s="25"/>
      <c r="J15" s="11">
        <f>D15*H15*I15</f>
        <v>0</v>
      </c>
      <c r="K15" s="24"/>
      <c r="L15" s="25"/>
      <c r="M15" s="41" t="s">
        <v>7</v>
      </c>
      <c r="N15" s="25"/>
      <c r="O15" s="27"/>
      <c r="P15" s="42">
        <f>N15*O15</f>
        <v>0</v>
      </c>
      <c r="Q15" s="26">
        <f>I15</f>
        <v>0</v>
      </c>
      <c r="R15" s="11">
        <f>L15*P15*Q15</f>
        <v>0</v>
      </c>
      <c r="S15" s="13" t="e">
        <f t="shared" si="5"/>
        <v>#DIV/0!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49" t="s">
        <v>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45" x14ac:dyDescent="0.25">
      <c r="A17" s="55" t="s">
        <v>0</v>
      </c>
      <c r="B17" s="16" t="s">
        <v>20</v>
      </c>
      <c r="C17" s="25"/>
      <c r="D17" s="25"/>
      <c r="E17" s="25"/>
      <c r="F17" s="28" t="s">
        <v>7</v>
      </c>
      <c r="G17" s="28"/>
      <c r="H17" s="28"/>
      <c r="I17" s="28" t="s">
        <v>7</v>
      </c>
      <c r="J17" s="11">
        <f>D17*E17</f>
        <v>0</v>
      </c>
      <c r="K17" s="24"/>
      <c r="L17" s="25"/>
      <c r="M17" s="27">
        <f>E17</f>
        <v>0</v>
      </c>
      <c r="N17" s="28" t="s">
        <v>7</v>
      </c>
      <c r="O17" s="28" t="s">
        <v>7</v>
      </c>
      <c r="P17" s="28"/>
      <c r="Q17" s="28" t="s">
        <v>7</v>
      </c>
      <c r="R17" s="11">
        <f>L17*M17</f>
        <v>0</v>
      </c>
      <c r="S17" s="13" t="e">
        <f t="shared" ref="S17:S18" si="6">R17/J17</f>
        <v>#DIV/0!</v>
      </c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32.1" customHeight="1" x14ac:dyDescent="0.25">
      <c r="A18" s="55"/>
      <c r="B18" s="16" t="s">
        <v>21</v>
      </c>
      <c r="C18" s="25"/>
      <c r="D18" s="25"/>
      <c r="E18" s="25">
        <f>F18*E17</f>
        <v>0</v>
      </c>
      <c r="F18" s="25"/>
      <c r="G18" s="40"/>
      <c r="H18" s="42"/>
      <c r="I18" s="27" t="s">
        <v>7</v>
      </c>
      <c r="J18" s="11">
        <f>D18*E18</f>
        <v>0</v>
      </c>
      <c r="K18" s="24"/>
      <c r="L18" s="25"/>
      <c r="M18" s="27">
        <f>N18*O18*M17</f>
        <v>0</v>
      </c>
      <c r="N18" s="25"/>
      <c r="O18" s="27"/>
      <c r="P18" s="42"/>
      <c r="Q18" s="28" t="s">
        <v>7</v>
      </c>
      <c r="R18" s="11">
        <f>L18*M18</f>
        <v>0</v>
      </c>
      <c r="S18" s="13" t="e">
        <f t="shared" si="6"/>
        <v>#DIV/0!</v>
      </c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49" t="s">
        <v>10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4.95" customHeight="1" x14ac:dyDescent="0.25">
      <c r="A20" s="55" t="s">
        <v>0</v>
      </c>
      <c r="B20" s="16" t="s">
        <v>11</v>
      </c>
      <c r="C20" s="10"/>
      <c r="D20" s="10"/>
      <c r="E20" s="25"/>
      <c r="F20" s="28" t="s">
        <v>7</v>
      </c>
      <c r="G20" s="28"/>
      <c r="H20" s="28"/>
      <c r="I20" s="28" t="s">
        <v>7</v>
      </c>
      <c r="J20" s="11">
        <f>D20*E20</f>
        <v>0</v>
      </c>
      <c r="K20" s="12"/>
      <c r="L20" s="10"/>
      <c r="M20" s="25">
        <f>E20</f>
        <v>0</v>
      </c>
      <c r="N20" s="28" t="s">
        <v>7</v>
      </c>
      <c r="O20" s="28" t="s">
        <v>7</v>
      </c>
      <c r="P20" s="28"/>
      <c r="Q20" s="28" t="s">
        <v>7</v>
      </c>
      <c r="R20" s="11">
        <f>L20*M20</f>
        <v>0</v>
      </c>
      <c r="S20" s="13" t="e">
        <f t="shared" ref="S20:S21" si="7">R20/J20</f>
        <v>#DIV/0!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4.95" customHeight="1" x14ac:dyDescent="0.25">
      <c r="A21" s="55"/>
      <c r="B21" s="16" t="s">
        <v>12</v>
      </c>
      <c r="C21" s="10"/>
      <c r="D21" s="10"/>
      <c r="E21" s="25">
        <f>F21*I21</f>
        <v>0</v>
      </c>
      <c r="F21" s="10"/>
      <c r="G21" s="40"/>
      <c r="H21" s="42">
        <f>F21*G21</f>
        <v>0</v>
      </c>
      <c r="I21" s="10"/>
      <c r="J21" s="11">
        <f>D21*H21*I21</f>
        <v>0</v>
      </c>
      <c r="K21" s="12"/>
      <c r="L21" s="10"/>
      <c r="M21" s="25">
        <f>N21*O21*Q21</f>
        <v>0</v>
      </c>
      <c r="N21" s="25"/>
      <c r="O21" s="27"/>
      <c r="P21" s="42">
        <f>N21*O21</f>
        <v>0</v>
      </c>
      <c r="Q21" s="26">
        <f>I21</f>
        <v>0</v>
      </c>
      <c r="R21" s="11">
        <f>L21*P21*Q21</f>
        <v>0</v>
      </c>
      <c r="S21" s="13" t="e">
        <f t="shared" si="7"/>
        <v>#DIV/0!</v>
      </c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49" t="s">
        <v>36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1.5" x14ac:dyDescent="0.25">
      <c r="A23" s="34" t="s">
        <v>28</v>
      </c>
      <c r="B23" s="16" t="s">
        <v>27</v>
      </c>
      <c r="C23" s="10">
        <v>2.98</v>
      </c>
      <c r="D23" s="10">
        <v>2.98</v>
      </c>
      <c r="E23" s="25">
        <v>286</v>
      </c>
      <c r="F23" s="28" t="s">
        <v>7</v>
      </c>
      <c r="G23" s="28"/>
      <c r="H23" s="28"/>
      <c r="I23" s="28" t="s">
        <v>7</v>
      </c>
      <c r="J23" s="11">
        <f t="shared" ref="J23" si="8">D23*E23</f>
        <v>852.28</v>
      </c>
      <c r="K23" s="12">
        <v>31</v>
      </c>
      <c r="L23" s="10">
        <v>3.1</v>
      </c>
      <c r="M23" s="25">
        <f t="shared" ref="M23" si="9">E23</f>
        <v>286</v>
      </c>
      <c r="N23" s="28" t="s">
        <v>7</v>
      </c>
      <c r="O23" s="27"/>
      <c r="P23" s="42"/>
      <c r="Q23" s="28" t="s">
        <v>7</v>
      </c>
      <c r="R23" s="11">
        <f t="shared" ref="R23" si="10">L23*M23</f>
        <v>886.6</v>
      </c>
      <c r="S23" s="13">
        <f t="shared" ref="S23" si="11">R23/J23</f>
        <v>1.0402684563758391</v>
      </c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49" t="s">
        <v>13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4.95" customHeight="1" x14ac:dyDescent="0.25">
      <c r="A25" s="52" t="s">
        <v>29</v>
      </c>
      <c r="B25" s="16" t="s">
        <v>11</v>
      </c>
      <c r="C25" s="10">
        <v>6.71</v>
      </c>
      <c r="D25" s="10">
        <v>6.71</v>
      </c>
      <c r="E25" s="25">
        <v>300</v>
      </c>
      <c r="F25" s="28" t="s">
        <v>7</v>
      </c>
      <c r="G25" s="28"/>
      <c r="H25" s="28"/>
      <c r="I25" s="28" t="s">
        <v>7</v>
      </c>
      <c r="J25" s="11">
        <f>D25*E25</f>
        <v>2013</v>
      </c>
      <c r="K25" s="12">
        <v>6.91</v>
      </c>
      <c r="L25" s="10">
        <f>K25</f>
        <v>6.91</v>
      </c>
      <c r="M25" s="25">
        <f>E25</f>
        <v>300</v>
      </c>
      <c r="N25" s="28" t="s">
        <v>7</v>
      </c>
      <c r="O25" s="28" t="s">
        <v>7</v>
      </c>
      <c r="P25" s="28"/>
      <c r="Q25" s="28" t="s">
        <v>7</v>
      </c>
      <c r="R25" s="11">
        <f>L25*M25</f>
        <v>2073</v>
      </c>
      <c r="S25" s="13">
        <f>R25/J25</f>
        <v>1.0298062593144561</v>
      </c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2.1" customHeight="1" x14ac:dyDescent="0.25">
      <c r="A26" s="53"/>
      <c r="B26" s="16" t="s">
        <v>30</v>
      </c>
      <c r="C26" s="10"/>
      <c r="D26" s="10">
        <f>C26</f>
        <v>0</v>
      </c>
      <c r="E26" s="25">
        <f>F26*I26</f>
        <v>0</v>
      </c>
      <c r="F26" s="10">
        <v>13</v>
      </c>
      <c r="G26" s="40"/>
      <c r="H26" s="42"/>
      <c r="I26" s="10"/>
      <c r="J26" s="11">
        <f>D26*E26</f>
        <v>0</v>
      </c>
      <c r="K26" s="12"/>
      <c r="L26" s="10">
        <f>K26</f>
        <v>0</v>
      </c>
      <c r="M26" s="27">
        <f>N26*Q26</f>
        <v>0</v>
      </c>
      <c r="N26" s="25">
        <f t="shared" ref="N26:N28" si="12">F26</f>
        <v>13</v>
      </c>
      <c r="O26" s="28" t="s">
        <v>7</v>
      </c>
      <c r="P26" s="28"/>
      <c r="Q26" s="26">
        <f>I26</f>
        <v>0</v>
      </c>
      <c r="R26" s="11">
        <f>L26*M26</f>
        <v>0</v>
      </c>
      <c r="S26" s="13" t="e">
        <f>R26/J26</f>
        <v>#DIV/0!</v>
      </c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32.1" customHeight="1" x14ac:dyDescent="0.25">
      <c r="A27" s="53"/>
      <c r="B27" s="16" t="s">
        <v>31</v>
      </c>
      <c r="C27" s="10"/>
      <c r="D27" s="10">
        <f>C27</f>
        <v>0</v>
      </c>
      <c r="E27" s="33">
        <f>F27*I27</f>
        <v>0</v>
      </c>
      <c r="F27" s="10">
        <v>16.52</v>
      </c>
      <c r="G27" s="40"/>
      <c r="H27" s="42"/>
      <c r="I27" s="10"/>
      <c r="J27" s="11">
        <f>D27*E27</f>
        <v>0</v>
      </c>
      <c r="K27" s="12"/>
      <c r="L27" s="10">
        <f>K27</f>
        <v>0</v>
      </c>
      <c r="M27" s="33">
        <f>N27*Q27</f>
        <v>0</v>
      </c>
      <c r="N27" s="25">
        <f t="shared" si="12"/>
        <v>16.52</v>
      </c>
      <c r="O27" s="28" t="s">
        <v>7</v>
      </c>
      <c r="P27" s="28"/>
      <c r="Q27" s="26">
        <f>I27</f>
        <v>0</v>
      </c>
      <c r="R27" s="11">
        <f>L27*M27</f>
        <v>0</v>
      </c>
      <c r="S27" s="13" t="e">
        <f>R27/J27</f>
        <v>#DIV/0!</v>
      </c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32.1" customHeight="1" x14ac:dyDescent="0.25">
      <c r="A28" s="54"/>
      <c r="B28" s="16" t="s">
        <v>32</v>
      </c>
      <c r="C28" s="10"/>
      <c r="D28" s="10">
        <f>C28</f>
        <v>0</v>
      </c>
      <c r="E28" s="33">
        <f>F28*I28</f>
        <v>0</v>
      </c>
      <c r="F28" s="10">
        <v>12.4</v>
      </c>
      <c r="G28" s="40"/>
      <c r="H28" s="42"/>
      <c r="I28" s="10"/>
      <c r="J28" s="11">
        <f>D28*E28</f>
        <v>0</v>
      </c>
      <c r="K28" s="12"/>
      <c r="L28" s="10">
        <f>K28</f>
        <v>0</v>
      </c>
      <c r="M28" s="33">
        <f>N28*Q28</f>
        <v>0</v>
      </c>
      <c r="N28" s="25">
        <f t="shared" si="12"/>
        <v>12.4</v>
      </c>
      <c r="O28" s="28" t="s">
        <v>7</v>
      </c>
      <c r="P28" s="28"/>
      <c r="Q28" s="26">
        <f>I28</f>
        <v>0</v>
      </c>
      <c r="R28" s="11">
        <f>L28*M28</f>
        <v>0</v>
      </c>
      <c r="S28" s="13" t="e">
        <f>R28/J28</f>
        <v>#DIV/0!</v>
      </c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49" t="s">
        <v>14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45.95" customHeight="1" x14ac:dyDescent="0.25">
      <c r="A30" s="3" t="s">
        <v>0</v>
      </c>
      <c r="B30" s="16" t="s">
        <v>2</v>
      </c>
      <c r="C30" s="10"/>
      <c r="D30" s="10">
        <f>C30</f>
        <v>0</v>
      </c>
      <c r="E30" s="25">
        <f>F30*I30</f>
        <v>0</v>
      </c>
      <c r="F30" s="10">
        <v>2.5</v>
      </c>
      <c r="G30" s="40"/>
      <c r="H30" s="42"/>
      <c r="I30" s="10"/>
      <c r="J30" s="11">
        <f>D30*E30</f>
        <v>0</v>
      </c>
      <c r="K30" s="12"/>
      <c r="L30" s="10">
        <f>K30</f>
        <v>0</v>
      </c>
      <c r="M30" s="33">
        <f>N30*Q30</f>
        <v>0</v>
      </c>
      <c r="N30" s="25">
        <f>F30</f>
        <v>2.5</v>
      </c>
      <c r="O30" s="28" t="s">
        <v>7</v>
      </c>
      <c r="P30" s="28"/>
      <c r="Q30" s="26">
        <f>I30</f>
        <v>0</v>
      </c>
      <c r="R30" s="11">
        <f>L30*M30</f>
        <v>0</v>
      </c>
      <c r="S30" s="13" t="e">
        <f>R30/J30</f>
        <v>#DIV/0!</v>
      </c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49" t="s">
        <v>15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47.25" x14ac:dyDescent="0.25">
      <c r="A32" s="3" t="s">
        <v>0</v>
      </c>
      <c r="B32" s="16" t="s">
        <v>16</v>
      </c>
      <c r="C32" s="10"/>
      <c r="D32" s="10">
        <f>C32</f>
        <v>0</v>
      </c>
      <c r="E32" s="25"/>
      <c r="F32" s="28" t="s">
        <v>7</v>
      </c>
      <c r="G32" s="28"/>
      <c r="H32" s="28"/>
      <c r="I32" s="28" t="s">
        <v>7</v>
      </c>
      <c r="J32" s="11">
        <f>D32*E32</f>
        <v>0</v>
      </c>
      <c r="K32" s="10"/>
      <c r="L32" s="10">
        <f>K32</f>
        <v>0</v>
      </c>
      <c r="M32" s="25">
        <f>E32</f>
        <v>0</v>
      </c>
      <c r="N32" s="28" t="s">
        <v>7</v>
      </c>
      <c r="O32" s="28" t="s">
        <v>7</v>
      </c>
      <c r="P32" s="28"/>
      <c r="Q32" s="28" t="s">
        <v>7</v>
      </c>
      <c r="R32" s="11">
        <f>L32*M32</f>
        <v>0</v>
      </c>
      <c r="S32" s="13" t="e">
        <f>R32/J32</f>
        <v>#DIV/0!</v>
      </c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49" t="s">
        <v>17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45" customHeight="1" x14ac:dyDescent="0.25">
      <c r="A34" s="34" t="s">
        <v>46</v>
      </c>
      <c r="B34" s="16" t="s">
        <v>33</v>
      </c>
      <c r="C34" s="10">
        <v>823.12</v>
      </c>
      <c r="D34" s="10">
        <v>566.11</v>
      </c>
      <c r="E34" s="27">
        <f>F34*I34</f>
        <v>0.46499999999999997</v>
      </c>
      <c r="F34" s="10">
        <v>0.155</v>
      </c>
      <c r="G34" s="40">
        <v>1</v>
      </c>
      <c r="H34" s="42"/>
      <c r="I34" s="10">
        <v>3</v>
      </c>
      <c r="J34" s="11">
        <f>D34*E34</f>
        <v>263.24115</v>
      </c>
      <c r="K34" s="12">
        <v>823.12</v>
      </c>
      <c r="L34" s="10">
        <v>596.66999999999996</v>
      </c>
      <c r="M34" s="27">
        <f>N34*O34*Q34</f>
        <v>0.46499999999999997</v>
      </c>
      <c r="N34" s="25">
        <v>0.155</v>
      </c>
      <c r="O34" s="27">
        <v>1</v>
      </c>
      <c r="P34" s="42"/>
      <c r="Q34" s="26">
        <f>I34</f>
        <v>3</v>
      </c>
      <c r="R34" s="11">
        <f>L34*M34</f>
        <v>277.45154999999994</v>
      </c>
      <c r="S34" s="13">
        <f>R34/J34</f>
        <v>1.0539824415749588</v>
      </c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32.25" thickBot="1" x14ac:dyDescent="0.3">
      <c r="A35" s="18" t="s">
        <v>18</v>
      </c>
      <c r="B35" s="19"/>
      <c r="C35" s="20"/>
      <c r="D35" s="20"/>
      <c r="E35" s="20"/>
      <c r="F35" s="20"/>
      <c r="G35" s="20"/>
      <c r="H35" s="20"/>
      <c r="I35" s="20"/>
      <c r="J35" s="21">
        <f>J11+J12+J14+J15+J17+J18+J20+J21+J23+J25+J26+J27+J28+J30+J32+J34</f>
        <v>3819.3211499999998</v>
      </c>
      <c r="K35" s="22"/>
      <c r="L35" s="20"/>
      <c r="M35" s="20"/>
      <c r="N35" s="20"/>
      <c r="O35" s="20"/>
      <c r="P35" s="20"/>
      <c r="Q35" s="20"/>
      <c r="R35" s="21">
        <f>R11+R12+R14+R15+R17+R18+R20+R21+R23+R25+R26+R27+R28+R30+R32+R34</f>
        <v>3965.1515499999996</v>
      </c>
      <c r="S35" s="23">
        <f>R35/J35</f>
        <v>1.0381822827336737</v>
      </c>
    </row>
    <row r="36" spans="1:29" x14ac:dyDescent="0.25">
      <c r="A36" s="35"/>
      <c r="B36" s="36"/>
      <c r="C36" s="29"/>
      <c r="D36" s="29"/>
      <c r="E36" s="29"/>
      <c r="F36" s="29"/>
      <c r="G36" s="29"/>
      <c r="H36" s="29"/>
      <c r="I36" s="29"/>
      <c r="J36" s="30"/>
      <c r="K36" s="29"/>
      <c r="L36" s="29"/>
      <c r="M36" s="29"/>
      <c r="N36" s="29"/>
      <c r="O36" s="29"/>
      <c r="P36" s="29"/>
      <c r="Q36" s="29"/>
      <c r="R36" s="30"/>
      <c r="S36" s="31"/>
    </row>
    <row r="37" spans="1:29" ht="18.75" x14ac:dyDescent="0.25">
      <c r="O37" s="39" t="s">
        <v>34</v>
      </c>
      <c r="P37" s="39"/>
      <c r="Q37" s="37"/>
      <c r="R37" s="37"/>
      <c r="S37" s="38">
        <v>103.71756000000001</v>
      </c>
    </row>
    <row r="38" spans="1:29" x14ac:dyDescent="0.25">
      <c r="C38" s="4" t="s">
        <v>35</v>
      </c>
    </row>
    <row r="39" spans="1:29" x14ac:dyDescent="0.25">
      <c r="J39" s="4" t="s">
        <v>19</v>
      </c>
    </row>
  </sheetData>
  <autoFilter ref="A9:AC35"/>
  <mergeCells count="34">
    <mergeCell ref="A3:S3"/>
    <mergeCell ref="A2:S2"/>
    <mergeCell ref="A1:S1"/>
    <mergeCell ref="B5:B8"/>
    <mergeCell ref="A5:A8"/>
    <mergeCell ref="J6:J8"/>
    <mergeCell ref="R6:R8"/>
    <mergeCell ref="K5:R5"/>
    <mergeCell ref="K6:K8"/>
    <mergeCell ref="L6:L8"/>
    <mergeCell ref="M6:Q6"/>
    <mergeCell ref="M7:M8"/>
    <mergeCell ref="N7:Q7"/>
    <mergeCell ref="C5:J5"/>
    <mergeCell ref="E6:I6"/>
    <mergeCell ref="F7:I7"/>
    <mergeCell ref="C6:C8"/>
    <mergeCell ref="D6:D8"/>
    <mergeCell ref="A10:S10"/>
    <mergeCell ref="A11:A12"/>
    <mergeCell ref="A13:S13"/>
    <mergeCell ref="E7:E8"/>
    <mergeCell ref="S5:S8"/>
    <mergeCell ref="A14:A15"/>
    <mergeCell ref="A16:S16"/>
    <mergeCell ref="A17:A18"/>
    <mergeCell ref="A19:S19"/>
    <mergeCell ref="A20:A21"/>
    <mergeCell ref="A31:S31"/>
    <mergeCell ref="A33:S33"/>
    <mergeCell ref="A22:S22"/>
    <mergeCell ref="A24:S24"/>
    <mergeCell ref="A25:A28"/>
    <mergeCell ref="A29:S29"/>
  </mergeCells>
  <pageMargins left="0.51181102362204722" right="0.31496062992125984" top="0.55118110236220474" bottom="0.35433070866141736" header="0" footer="0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workbookViewId="0">
      <selection activeCell="A2" sqref="A2:S2"/>
    </sheetView>
  </sheetViews>
  <sheetFormatPr defaultRowHeight="15.75" x14ac:dyDescent="0.25"/>
  <cols>
    <col min="1" max="1" width="27.42578125" style="4" customWidth="1"/>
    <col min="2" max="2" width="21.28515625" style="17" customWidth="1"/>
    <col min="3" max="3" width="15.85546875" style="4" customWidth="1"/>
    <col min="4" max="4" width="14.5703125" style="4" customWidth="1"/>
    <col min="5" max="5" width="13.85546875" style="4" customWidth="1"/>
    <col min="6" max="7" width="15.85546875" style="4" customWidth="1"/>
    <col min="8" max="8" width="16.5703125" style="4" customWidth="1"/>
    <col min="9" max="9" width="16.28515625" style="4" customWidth="1"/>
    <col min="10" max="10" width="14.42578125" style="4" customWidth="1"/>
    <col min="11" max="11" width="15.5703125" style="4" customWidth="1"/>
    <col min="12" max="12" width="15.42578125" style="4" customWidth="1"/>
    <col min="13" max="13" width="14.5703125" style="4" customWidth="1"/>
    <col min="14" max="14" width="15.7109375" style="4" customWidth="1"/>
    <col min="15" max="16" width="16.85546875" style="4" customWidth="1"/>
    <col min="17" max="17" width="16.7109375" style="4" customWidth="1"/>
    <col min="18" max="18" width="14.42578125" style="4" customWidth="1"/>
    <col min="19" max="19" width="16.85546875" style="4" customWidth="1"/>
  </cols>
  <sheetData>
    <row r="1" spans="1:29" x14ac:dyDescent="0.25">
      <c r="A1" s="65" t="s">
        <v>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1.25" customHeight="1" x14ac:dyDescent="0.25">
      <c r="A2" s="64" t="s">
        <v>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1.5" customHeight="1" x14ac:dyDescent="0.25">
      <c r="A3" s="64" t="s">
        <v>22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3.75" customHeight="1" thickBot="1" x14ac:dyDescent="0.3">
      <c r="A4" s="2"/>
      <c r="B4" s="1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7" customHeight="1" x14ac:dyDescent="0.25">
      <c r="A5" s="69" t="s">
        <v>0</v>
      </c>
      <c r="B5" s="66" t="s">
        <v>26</v>
      </c>
      <c r="C5" s="75" t="s">
        <v>39</v>
      </c>
      <c r="D5" s="75"/>
      <c r="E5" s="75"/>
      <c r="F5" s="75"/>
      <c r="G5" s="75"/>
      <c r="H5" s="75"/>
      <c r="I5" s="75"/>
      <c r="J5" s="76"/>
      <c r="K5" s="69" t="s">
        <v>43</v>
      </c>
      <c r="L5" s="75"/>
      <c r="M5" s="75"/>
      <c r="N5" s="75"/>
      <c r="O5" s="75"/>
      <c r="P5" s="75"/>
      <c r="Q5" s="75"/>
      <c r="R5" s="76"/>
      <c r="S5" s="61" t="s">
        <v>40</v>
      </c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32.25" customHeight="1" x14ac:dyDescent="0.25">
      <c r="A6" s="70"/>
      <c r="B6" s="67"/>
      <c r="C6" s="56" t="s">
        <v>1</v>
      </c>
      <c r="D6" s="56" t="s">
        <v>5</v>
      </c>
      <c r="E6" s="56" t="s">
        <v>23</v>
      </c>
      <c r="F6" s="56"/>
      <c r="G6" s="56"/>
      <c r="H6" s="56"/>
      <c r="I6" s="56"/>
      <c r="J6" s="72" t="s">
        <v>38</v>
      </c>
      <c r="K6" s="77" t="s">
        <v>1</v>
      </c>
      <c r="L6" s="56" t="s">
        <v>5</v>
      </c>
      <c r="M6" s="56" t="s">
        <v>24</v>
      </c>
      <c r="N6" s="56"/>
      <c r="O6" s="56"/>
      <c r="P6" s="56"/>
      <c r="Q6" s="56"/>
      <c r="R6" s="72" t="s">
        <v>38</v>
      </c>
      <c r="S6" s="62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3.25" customHeight="1" x14ac:dyDescent="0.25">
      <c r="A7" s="70"/>
      <c r="B7" s="67"/>
      <c r="C7" s="56"/>
      <c r="D7" s="56"/>
      <c r="E7" s="56" t="s">
        <v>37</v>
      </c>
      <c r="F7" s="56" t="s">
        <v>2</v>
      </c>
      <c r="G7" s="56"/>
      <c r="H7" s="56"/>
      <c r="I7" s="56"/>
      <c r="J7" s="73"/>
      <c r="K7" s="77"/>
      <c r="L7" s="56"/>
      <c r="M7" s="56" t="s">
        <v>37</v>
      </c>
      <c r="N7" s="56" t="s">
        <v>2</v>
      </c>
      <c r="O7" s="56"/>
      <c r="P7" s="56"/>
      <c r="Q7" s="56"/>
      <c r="R7" s="73"/>
      <c r="S7" s="62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11" thickBot="1" x14ac:dyDescent="0.3">
      <c r="A8" s="71"/>
      <c r="B8" s="68"/>
      <c r="C8" s="57"/>
      <c r="D8" s="57"/>
      <c r="E8" s="57"/>
      <c r="F8" s="47" t="s">
        <v>3</v>
      </c>
      <c r="G8" s="32" t="s">
        <v>25</v>
      </c>
      <c r="H8" s="47" t="s">
        <v>41</v>
      </c>
      <c r="I8" s="47" t="s">
        <v>4</v>
      </c>
      <c r="J8" s="74"/>
      <c r="K8" s="78"/>
      <c r="L8" s="57"/>
      <c r="M8" s="57"/>
      <c r="N8" s="47" t="s">
        <v>3</v>
      </c>
      <c r="O8" s="32" t="s">
        <v>25</v>
      </c>
      <c r="P8" s="47" t="s">
        <v>41</v>
      </c>
      <c r="Q8" s="47" t="s">
        <v>4</v>
      </c>
      <c r="R8" s="74"/>
      <c r="S8" s="63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thickBot="1" x14ac:dyDescent="0.3">
      <c r="A9" s="6">
        <v>1</v>
      </c>
      <c r="B9" s="15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8">
        <v>10</v>
      </c>
      <c r="K9" s="6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8">
        <v>18</v>
      </c>
      <c r="S9" s="9">
        <v>19</v>
      </c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58" t="s">
        <v>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4.95" customHeight="1" x14ac:dyDescent="0.25">
      <c r="A11" s="55" t="s">
        <v>0</v>
      </c>
      <c r="B11" s="16" t="s">
        <v>11</v>
      </c>
      <c r="C11" s="46"/>
      <c r="D11" s="46"/>
      <c r="E11" s="46"/>
      <c r="F11" s="28" t="s">
        <v>7</v>
      </c>
      <c r="G11" s="28"/>
      <c r="H11" s="28"/>
      <c r="I11" s="28" t="s">
        <v>7</v>
      </c>
      <c r="J11" s="11">
        <f t="shared" ref="J11" si="0">D11*E11</f>
        <v>0</v>
      </c>
      <c r="K11" s="45"/>
      <c r="L11" s="46"/>
      <c r="M11" s="46">
        <f>E11</f>
        <v>0</v>
      </c>
      <c r="N11" s="28" t="s">
        <v>7</v>
      </c>
      <c r="O11" s="28" t="s">
        <v>7</v>
      </c>
      <c r="P11" s="28"/>
      <c r="Q11" s="28" t="s">
        <v>7</v>
      </c>
      <c r="R11" s="11">
        <f t="shared" ref="R11" si="1">L11*M11</f>
        <v>0</v>
      </c>
      <c r="S11" s="13" t="e">
        <f t="shared" ref="S11:S12" si="2">R11/J11</f>
        <v>#DIV/0!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4.95" customHeight="1" x14ac:dyDescent="0.25">
      <c r="A12" s="55"/>
      <c r="B12" s="16" t="s">
        <v>12</v>
      </c>
      <c r="C12" s="46"/>
      <c r="D12" s="46"/>
      <c r="E12" s="41" t="s">
        <v>7</v>
      </c>
      <c r="F12" s="46"/>
      <c r="G12" s="46"/>
      <c r="H12" s="46">
        <f>F12*G12</f>
        <v>0</v>
      </c>
      <c r="I12" s="46"/>
      <c r="J12" s="11">
        <f>D12*I12*H12</f>
        <v>0</v>
      </c>
      <c r="K12" s="45"/>
      <c r="L12" s="46"/>
      <c r="M12" s="41" t="s">
        <v>7</v>
      </c>
      <c r="N12" s="46"/>
      <c r="O12" s="46"/>
      <c r="P12" s="46">
        <f>N12*O12</f>
        <v>0</v>
      </c>
      <c r="Q12" s="46">
        <f>I12</f>
        <v>0</v>
      </c>
      <c r="R12" s="11">
        <f>L12*P12*Q12</f>
        <v>0</v>
      </c>
      <c r="S12" s="13" t="e">
        <f t="shared" si="2"/>
        <v>#DIV/0!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49" t="s">
        <v>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4.95" customHeight="1" x14ac:dyDescent="0.25">
      <c r="A14" s="55" t="s">
        <v>0</v>
      </c>
      <c r="B14" s="16" t="s">
        <v>11</v>
      </c>
      <c r="C14" s="46"/>
      <c r="D14" s="46"/>
      <c r="E14" s="46"/>
      <c r="F14" s="28" t="s">
        <v>7</v>
      </c>
      <c r="G14" s="28"/>
      <c r="H14" s="28"/>
      <c r="I14" s="28" t="s">
        <v>7</v>
      </c>
      <c r="J14" s="11">
        <f t="shared" ref="J14" si="3">D14*E14</f>
        <v>0</v>
      </c>
      <c r="K14" s="45"/>
      <c r="L14" s="46"/>
      <c r="M14" s="46">
        <f>E14</f>
        <v>0</v>
      </c>
      <c r="N14" s="28" t="s">
        <v>7</v>
      </c>
      <c r="O14" s="28" t="s">
        <v>7</v>
      </c>
      <c r="P14" s="28"/>
      <c r="Q14" s="28" t="s">
        <v>7</v>
      </c>
      <c r="R14" s="11">
        <f t="shared" ref="R14" si="4">L14*M14</f>
        <v>0</v>
      </c>
      <c r="S14" s="13" t="e">
        <f t="shared" ref="S14:S15" si="5">R14/J14</f>
        <v>#DIV/0!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4.95" customHeight="1" x14ac:dyDescent="0.25">
      <c r="A15" s="55"/>
      <c r="B15" s="16" t="s">
        <v>12</v>
      </c>
      <c r="C15" s="46"/>
      <c r="D15" s="46"/>
      <c r="E15" s="41" t="s">
        <v>7</v>
      </c>
      <c r="F15" s="46"/>
      <c r="G15" s="46"/>
      <c r="H15" s="46">
        <f>F15*G15</f>
        <v>0</v>
      </c>
      <c r="I15" s="46"/>
      <c r="J15" s="11">
        <f>D15*H15*I15</f>
        <v>0</v>
      </c>
      <c r="K15" s="45"/>
      <c r="L15" s="46"/>
      <c r="M15" s="41" t="s">
        <v>7</v>
      </c>
      <c r="N15" s="46"/>
      <c r="O15" s="46"/>
      <c r="P15" s="46">
        <f>N15*O15</f>
        <v>0</v>
      </c>
      <c r="Q15" s="46">
        <f>I15</f>
        <v>0</v>
      </c>
      <c r="R15" s="11">
        <f>L15*P15*Q15</f>
        <v>0</v>
      </c>
      <c r="S15" s="13" t="e">
        <f t="shared" si="5"/>
        <v>#DIV/0!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49" t="s">
        <v>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45" x14ac:dyDescent="0.25">
      <c r="A17" s="55" t="s">
        <v>0</v>
      </c>
      <c r="B17" s="16" t="s">
        <v>20</v>
      </c>
      <c r="C17" s="46"/>
      <c r="D17" s="46"/>
      <c r="E17" s="46"/>
      <c r="F17" s="28" t="s">
        <v>7</v>
      </c>
      <c r="G17" s="28"/>
      <c r="H17" s="28"/>
      <c r="I17" s="28" t="s">
        <v>7</v>
      </c>
      <c r="J17" s="11">
        <f>D17*E17</f>
        <v>0</v>
      </c>
      <c r="K17" s="45"/>
      <c r="L17" s="46"/>
      <c r="M17" s="46">
        <f>E17</f>
        <v>0</v>
      </c>
      <c r="N17" s="28" t="s">
        <v>7</v>
      </c>
      <c r="O17" s="28" t="s">
        <v>7</v>
      </c>
      <c r="P17" s="28"/>
      <c r="Q17" s="28" t="s">
        <v>7</v>
      </c>
      <c r="R17" s="11">
        <f>L17*M17</f>
        <v>0</v>
      </c>
      <c r="S17" s="13" t="e">
        <f t="shared" ref="S17:S18" si="6">R17/J17</f>
        <v>#DIV/0!</v>
      </c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32.1" customHeight="1" x14ac:dyDescent="0.25">
      <c r="A18" s="55"/>
      <c r="B18" s="16" t="s">
        <v>21</v>
      </c>
      <c r="C18" s="46"/>
      <c r="D18" s="46"/>
      <c r="E18" s="46">
        <f>F18*E17</f>
        <v>0</v>
      </c>
      <c r="F18" s="46"/>
      <c r="G18" s="46"/>
      <c r="H18" s="46"/>
      <c r="I18" s="46" t="s">
        <v>7</v>
      </c>
      <c r="J18" s="11">
        <f>D18*E18</f>
        <v>0</v>
      </c>
      <c r="K18" s="45"/>
      <c r="L18" s="46"/>
      <c r="M18" s="46">
        <f>N18*O18*M17</f>
        <v>0</v>
      </c>
      <c r="N18" s="46"/>
      <c r="O18" s="46"/>
      <c r="P18" s="46"/>
      <c r="Q18" s="28" t="s">
        <v>7</v>
      </c>
      <c r="R18" s="11">
        <f>L18*M18</f>
        <v>0</v>
      </c>
      <c r="S18" s="13" t="e">
        <f t="shared" si="6"/>
        <v>#DIV/0!</v>
      </c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49" t="s">
        <v>10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4.95" customHeight="1" x14ac:dyDescent="0.25">
      <c r="A20" s="55" t="s">
        <v>0</v>
      </c>
      <c r="B20" s="16" t="s">
        <v>11</v>
      </c>
      <c r="C20" s="46"/>
      <c r="D20" s="46"/>
      <c r="E20" s="46"/>
      <c r="F20" s="28" t="s">
        <v>7</v>
      </c>
      <c r="G20" s="28"/>
      <c r="H20" s="28"/>
      <c r="I20" s="28" t="s">
        <v>7</v>
      </c>
      <c r="J20" s="11">
        <f>D20*E20</f>
        <v>0</v>
      </c>
      <c r="K20" s="45"/>
      <c r="L20" s="46"/>
      <c r="M20" s="46">
        <f>E20</f>
        <v>0</v>
      </c>
      <c r="N20" s="28" t="s">
        <v>7</v>
      </c>
      <c r="O20" s="28" t="s">
        <v>7</v>
      </c>
      <c r="P20" s="28"/>
      <c r="Q20" s="28" t="s">
        <v>7</v>
      </c>
      <c r="R20" s="11">
        <f>L20*M20</f>
        <v>0</v>
      </c>
      <c r="S20" s="13" t="e">
        <f t="shared" ref="S20:S21" si="7">R20/J20</f>
        <v>#DIV/0!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4.95" customHeight="1" x14ac:dyDescent="0.25">
      <c r="A21" s="55"/>
      <c r="B21" s="16" t="s">
        <v>12</v>
      </c>
      <c r="C21" s="46"/>
      <c r="D21" s="46"/>
      <c r="E21" s="46">
        <f>F21*I21</f>
        <v>0</v>
      </c>
      <c r="F21" s="46"/>
      <c r="G21" s="46"/>
      <c r="H21" s="46">
        <f>F21*G21</f>
        <v>0</v>
      </c>
      <c r="I21" s="46"/>
      <c r="J21" s="11">
        <f>D21*H21*I21</f>
        <v>0</v>
      </c>
      <c r="K21" s="45"/>
      <c r="L21" s="46"/>
      <c r="M21" s="46">
        <f>N21*O21*Q21</f>
        <v>0</v>
      </c>
      <c r="N21" s="46"/>
      <c r="O21" s="46"/>
      <c r="P21" s="46">
        <f>N21*O21</f>
        <v>0</v>
      </c>
      <c r="Q21" s="46">
        <f>I21</f>
        <v>0</v>
      </c>
      <c r="R21" s="11">
        <f>L21*P21*Q21</f>
        <v>0</v>
      </c>
      <c r="S21" s="13" t="e">
        <f t="shared" si="7"/>
        <v>#DIV/0!</v>
      </c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49" t="s">
        <v>36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1.5" x14ac:dyDescent="0.25">
      <c r="A23" s="48" t="s">
        <v>28</v>
      </c>
      <c r="B23" s="16" t="s">
        <v>27</v>
      </c>
      <c r="C23" s="46"/>
      <c r="D23" s="46">
        <f>C23</f>
        <v>0</v>
      </c>
      <c r="E23" s="46"/>
      <c r="F23" s="28" t="s">
        <v>7</v>
      </c>
      <c r="G23" s="28"/>
      <c r="H23" s="28"/>
      <c r="I23" s="28" t="s">
        <v>7</v>
      </c>
      <c r="J23" s="11">
        <f t="shared" ref="J23" si="8">D23*E23</f>
        <v>0</v>
      </c>
      <c r="K23" s="45"/>
      <c r="L23" s="46">
        <f>K23</f>
        <v>0</v>
      </c>
      <c r="M23" s="46">
        <f t="shared" ref="M23" si="9">E23</f>
        <v>0</v>
      </c>
      <c r="N23" s="28" t="s">
        <v>7</v>
      </c>
      <c r="O23" s="46"/>
      <c r="P23" s="46"/>
      <c r="Q23" s="28" t="s">
        <v>7</v>
      </c>
      <c r="R23" s="11">
        <f t="shared" ref="R23" si="10">L23*M23</f>
        <v>0</v>
      </c>
      <c r="S23" s="13" t="e">
        <f t="shared" ref="S23" si="11">R23/J23</f>
        <v>#DIV/0!</v>
      </c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49" t="s">
        <v>13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4.95" customHeight="1" x14ac:dyDescent="0.25">
      <c r="A25" s="52" t="s">
        <v>29</v>
      </c>
      <c r="B25" s="16" t="s">
        <v>11</v>
      </c>
      <c r="C25" s="46"/>
      <c r="D25" s="46">
        <f>C25</f>
        <v>0</v>
      </c>
      <c r="E25" s="46"/>
      <c r="F25" s="28" t="s">
        <v>7</v>
      </c>
      <c r="G25" s="28"/>
      <c r="H25" s="28"/>
      <c r="I25" s="28" t="s">
        <v>7</v>
      </c>
      <c r="J25" s="11">
        <f>D25*E25</f>
        <v>0</v>
      </c>
      <c r="K25" s="45"/>
      <c r="L25" s="46">
        <f>K25</f>
        <v>0</v>
      </c>
      <c r="M25" s="46">
        <f>E25</f>
        <v>0</v>
      </c>
      <c r="N25" s="28" t="s">
        <v>7</v>
      </c>
      <c r="O25" s="28" t="s">
        <v>7</v>
      </c>
      <c r="P25" s="28"/>
      <c r="Q25" s="28" t="s">
        <v>7</v>
      </c>
      <c r="R25" s="11">
        <f>L25*M25</f>
        <v>0</v>
      </c>
      <c r="S25" s="13" t="e">
        <f>R25/J25</f>
        <v>#DIV/0!</v>
      </c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2.1" customHeight="1" x14ac:dyDescent="0.25">
      <c r="A26" s="53"/>
      <c r="B26" s="16" t="s">
        <v>30</v>
      </c>
      <c r="C26" s="46"/>
      <c r="D26" s="46">
        <f>C26</f>
        <v>0</v>
      </c>
      <c r="E26" s="46">
        <f>F26*I26</f>
        <v>0</v>
      </c>
      <c r="F26" s="46">
        <v>13</v>
      </c>
      <c r="G26" s="46"/>
      <c r="H26" s="46"/>
      <c r="I26" s="46"/>
      <c r="J26" s="11">
        <f>D26*E26</f>
        <v>0</v>
      </c>
      <c r="K26" s="45"/>
      <c r="L26" s="46">
        <f>K26</f>
        <v>0</v>
      </c>
      <c r="M26" s="46">
        <f>N26*Q26</f>
        <v>0</v>
      </c>
      <c r="N26" s="46">
        <f t="shared" ref="N26:N28" si="12">F26</f>
        <v>13</v>
      </c>
      <c r="O26" s="28" t="s">
        <v>7</v>
      </c>
      <c r="P26" s="28"/>
      <c r="Q26" s="46">
        <f>I26</f>
        <v>0</v>
      </c>
      <c r="R26" s="11">
        <f>L26*M26</f>
        <v>0</v>
      </c>
      <c r="S26" s="13" t="e">
        <f>R26/J26</f>
        <v>#DIV/0!</v>
      </c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32.1" customHeight="1" x14ac:dyDescent="0.25">
      <c r="A27" s="53"/>
      <c r="B27" s="16" t="s">
        <v>31</v>
      </c>
      <c r="C27" s="46"/>
      <c r="D27" s="46">
        <f>C27</f>
        <v>0</v>
      </c>
      <c r="E27" s="46">
        <f>F27*I27</f>
        <v>0</v>
      </c>
      <c r="F27" s="46">
        <v>16.52</v>
      </c>
      <c r="G27" s="46"/>
      <c r="H27" s="46"/>
      <c r="I27" s="46"/>
      <c r="J27" s="11">
        <f>D27*E27</f>
        <v>0</v>
      </c>
      <c r="K27" s="45"/>
      <c r="L27" s="46">
        <f>K27</f>
        <v>0</v>
      </c>
      <c r="M27" s="46">
        <f>N27*Q27</f>
        <v>0</v>
      </c>
      <c r="N27" s="46">
        <f t="shared" si="12"/>
        <v>16.52</v>
      </c>
      <c r="O27" s="28" t="s">
        <v>7</v>
      </c>
      <c r="P27" s="28"/>
      <c r="Q27" s="46">
        <f>I27</f>
        <v>0</v>
      </c>
      <c r="R27" s="11">
        <f>L27*M27</f>
        <v>0</v>
      </c>
      <c r="S27" s="13" t="e">
        <f>R27/J27</f>
        <v>#DIV/0!</v>
      </c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32.1" customHeight="1" x14ac:dyDescent="0.25">
      <c r="A28" s="54"/>
      <c r="B28" s="16" t="s">
        <v>32</v>
      </c>
      <c r="C28" s="46"/>
      <c r="D28" s="46">
        <f>C28</f>
        <v>0</v>
      </c>
      <c r="E28" s="46">
        <f>F28*I28</f>
        <v>0</v>
      </c>
      <c r="F28" s="46">
        <v>12.4</v>
      </c>
      <c r="G28" s="46"/>
      <c r="H28" s="46"/>
      <c r="I28" s="46"/>
      <c r="J28" s="11">
        <f>D28*E28</f>
        <v>0</v>
      </c>
      <c r="K28" s="45"/>
      <c r="L28" s="46">
        <f>K28</f>
        <v>0</v>
      </c>
      <c r="M28" s="46">
        <f>N28*Q28</f>
        <v>0</v>
      </c>
      <c r="N28" s="46">
        <f t="shared" si="12"/>
        <v>12.4</v>
      </c>
      <c r="O28" s="28" t="s">
        <v>7</v>
      </c>
      <c r="P28" s="28"/>
      <c r="Q28" s="46">
        <f>I28</f>
        <v>0</v>
      </c>
      <c r="R28" s="11">
        <f>L28*M28</f>
        <v>0</v>
      </c>
      <c r="S28" s="13" t="e">
        <f>R28/J28</f>
        <v>#DIV/0!</v>
      </c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49" t="s">
        <v>14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45.95" customHeight="1" x14ac:dyDescent="0.25">
      <c r="A30" s="3" t="s">
        <v>0</v>
      </c>
      <c r="B30" s="16" t="s">
        <v>2</v>
      </c>
      <c r="C30" s="46"/>
      <c r="D30" s="46">
        <f>C30</f>
        <v>0</v>
      </c>
      <c r="E30" s="46">
        <f>F30*I30</f>
        <v>0</v>
      </c>
      <c r="F30" s="46">
        <v>2.5</v>
      </c>
      <c r="G30" s="46"/>
      <c r="H30" s="46"/>
      <c r="I30" s="46"/>
      <c r="J30" s="11">
        <f>D30*E30</f>
        <v>0</v>
      </c>
      <c r="K30" s="45"/>
      <c r="L30" s="46">
        <f>K30</f>
        <v>0</v>
      </c>
      <c r="M30" s="46">
        <f>N30*Q30</f>
        <v>0</v>
      </c>
      <c r="N30" s="46">
        <f>F30</f>
        <v>2.5</v>
      </c>
      <c r="O30" s="28" t="s">
        <v>7</v>
      </c>
      <c r="P30" s="28"/>
      <c r="Q30" s="46">
        <f>I30</f>
        <v>0</v>
      </c>
      <c r="R30" s="11">
        <f>L30*M30</f>
        <v>0</v>
      </c>
      <c r="S30" s="13" t="e">
        <f>R30/J30</f>
        <v>#DIV/0!</v>
      </c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49" t="s">
        <v>15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47.25" x14ac:dyDescent="0.25">
      <c r="A32" s="3" t="s">
        <v>0</v>
      </c>
      <c r="B32" s="16" t="s">
        <v>16</v>
      </c>
      <c r="C32" s="46"/>
      <c r="D32" s="46">
        <f>C32</f>
        <v>0</v>
      </c>
      <c r="E32" s="46"/>
      <c r="F32" s="28" t="s">
        <v>7</v>
      </c>
      <c r="G32" s="28"/>
      <c r="H32" s="28"/>
      <c r="I32" s="28" t="s">
        <v>7</v>
      </c>
      <c r="J32" s="11">
        <f>D32*E32</f>
        <v>0</v>
      </c>
      <c r="K32" s="46"/>
      <c r="L32" s="46">
        <f>K32</f>
        <v>0</v>
      </c>
      <c r="M32" s="46">
        <f>E32</f>
        <v>0</v>
      </c>
      <c r="N32" s="28" t="s">
        <v>7</v>
      </c>
      <c r="O32" s="28" t="s">
        <v>7</v>
      </c>
      <c r="P32" s="28"/>
      <c r="Q32" s="28" t="s">
        <v>7</v>
      </c>
      <c r="R32" s="11">
        <f>L32*M32</f>
        <v>0</v>
      </c>
      <c r="S32" s="13" t="e">
        <f>R32/J32</f>
        <v>#DIV/0!</v>
      </c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49" t="s">
        <v>17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45" customHeight="1" x14ac:dyDescent="0.25">
      <c r="A34" s="48" t="s">
        <v>0</v>
      </c>
      <c r="B34" s="16" t="s">
        <v>33</v>
      </c>
      <c r="C34" s="46"/>
      <c r="D34" s="46"/>
      <c r="E34" s="46">
        <f>F34*I34</f>
        <v>0</v>
      </c>
      <c r="F34" s="46"/>
      <c r="G34" s="46"/>
      <c r="H34" s="46"/>
      <c r="I34" s="46"/>
      <c r="J34" s="11">
        <f>D34*E34</f>
        <v>0</v>
      </c>
      <c r="K34" s="45"/>
      <c r="L34" s="46"/>
      <c r="M34" s="46">
        <f>N34*O34*Q34</f>
        <v>0</v>
      </c>
      <c r="N34" s="46"/>
      <c r="O34" s="46"/>
      <c r="P34" s="46"/>
      <c r="Q34" s="46">
        <f>I34</f>
        <v>0</v>
      </c>
      <c r="R34" s="11">
        <f>L34*M34</f>
        <v>0</v>
      </c>
      <c r="S34" s="13" t="e">
        <f>R34/J34</f>
        <v>#DIV/0!</v>
      </c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32.25" thickBot="1" x14ac:dyDescent="0.3">
      <c r="A35" s="18" t="s">
        <v>18</v>
      </c>
      <c r="B35" s="19"/>
      <c r="C35" s="20"/>
      <c r="D35" s="20"/>
      <c r="E35" s="20"/>
      <c r="F35" s="20"/>
      <c r="G35" s="20"/>
      <c r="H35" s="20"/>
      <c r="I35" s="20"/>
      <c r="J35" s="21">
        <f>J11+J12+J14+J15+J17+J18+J20+J21+J23+J25+J26+J27+J28+J30+J32+J34</f>
        <v>0</v>
      </c>
      <c r="K35" s="22"/>
      <c r="L35" s="20"/>
      <c r="M35" s="20"/>
      <c r="N35" s="20"/>
      <c r="O35" s="20"/>
      <c r="P35" s="20"/>
      <c r="Q35" s="20"/>
      <c r="R35" s="21">
        <f>R11+R12+R14+R15+R17+R18+R20+R21+R23+R25+R26+R27+R28+R30+R32+R34</f>
        <v>0</v>
      </c>
      <c r="S35" s="23" t="e">
        <f>R35/J35</f>
        <v>#DIV/0!</v>
      </c>
    </row>
    <row r="36" spans="1:29" x14ac:dyDescent="0.25">
      <c r="A36" s="35"/>
      <c r="B36" s="36"/>
      <c r="C36" s="29"/>
      <c r="D36" s="29"/>
      <c r="E36" s="29"/>
      <c r="F36" s="29"/>
      <c r="G36" s="29"/>
      <c r="H36" s="29"/>
      <c r="I36" s="29"/>
      <c r="J36" s="30"/>
      <c r="K36" s="29"/>
      <c r="L36" s="29"/>
      <c r="M36" s="29"/>
      <c r="N36" s="29"/>
      <c r="O36" s="29"/>
      <c r="P36" s="29"/>
      <c r="Q36" s="29"/>
      <c r="R36" s="30"/>
      <c r="S36" s="31"/>
    </row>
    <row r="37" spans="1:29" ht="18.75" x14ac:dyDescent="0.25">
      <c r="O37" s="39" t="s">
        <v>34</v>
      </c>
      <c r="P37" s="39"/>
      <c r="Q37" s="37"/>
      <c r="R37" s="37"/>
      <c r="S37" s="38"/>
    </row>
    <row r="38" spans="1:29" x14ac:dyDescent="0.25">
      <c r="C38" s="4" t="s">
        <v>35</v>
      </c>
    </row>
    <row r="39" spans="1:29" x14ac:dyDescent="0.25">
      <c r="J39" s="4" t="s">
        <v>19</v>
      </c>
    </row>
  </sheetData>
  <mergeCells count="34">
    <mergeCell ref="A31:S31"/>
    <mergeCell ref="A33:S33"/>
    <mergeCell ref="A19:S19"/>
    <mergeCell ref="A20:A21"/>
    <mergeCell ref="A22:S22"/>
    <mergeCell ref="A24:S24"/>
    <mergeCell ref="A25:A28"/>
    <mergeCell ref="A29:S29"/>
    <mergeCell ref="A17:A18"/>
    <mergeCell ref="E6:I6"/>
    <mergeCell ref="J6:J8"/>
    <mergeCell ref="K6:K8"/>
    <mergeCell ref="L6:L8"/>
    <mergeCell ref="A10:S10"/>
    <mergeCell ref="A11:A12"/>
    <mergeCell ref="A13:S13"/>
    <mergeCell ref="A14:A15"/>
    <mergeCell ref="A16:S16"/>
    <mergeCell ref="A1:S1"/>
    <mergeCell ref="A2:S2"/>
    <mergeCell ref="A3:S3"/>
    <mergeCell ref="A5:A8"/>
    <mergeCell ref="B5:B8"/>
    <mergeCell ref="C5:J5"/>
    <mergeCell ref="K5:R5"/>
    <mergeCell ref="S5:S8"/>
    <mergeCell ref="C6:C8"/>
    <mergeCell ref="D6:D8"/>
    <mergeCell ref="M6:Q6"/>
    <mergeCell ref="R6:R8"/>
    <mergeCell ref="E7:E8"/>
    <mergeCell ref="F7:I7"/>
    <mergeCell ref="M7:M8"/>
    <mergeCell ref="N7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зима</vt:lpstr>
      <vt:lpstr>лето</vt:lpstr>
      <vt:lpstr>зима!Область_печати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Gniteeva</dc:creator>
  <cp:lastModifiedBy>Светлана</cp:lastModifiedBy>
  <cp:lastPrinted>2019-10-25T07:26:01Z</cp:lastPrinted>
  <dcterms:created xsi:type="dcterms:W3CDTF">2019-09-09T08:13:25Z</dcterms:created>
  <dcterms:modified xsi:type="dcterms:W3CDTF">2021-11-11T18:45:02Z</dcterms:modified>
</cp:coreProperties>
</file>