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Новый рабочий расчет на 2 полугодие\2020 МАКС ЛЕТО\"/>
    </mc:Choice>
  </mc:AlternateContent>
  <bookViews>
    <workbookView xWindow="120" yWindow="210" windowWidth="11475" windowHeight="108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Лист1!$A$9:$Z$40</definedName>
    <definedName name="_xlnm.Print_Area" localSheetId="0">Лист1!$A$2:$P$39</definedName>
  </definedNames>
  <calcPr calcId="162913"/>
</workbook>
</file>

<file path=xl/calcChain.xml><?xml version="1.0" encoding="utf-8"?>
<calcChain xmlns="http://schemas.openxmlformats.org/spreadsheetml/2006/main">
  <c r="K20" i="1" l="1"/>
  <c r="K17" i="1"/>
  <c r="K14" i="1"/>
  <c r="K11" i="1"/>
  <c r="E34" i="1" l="1"/>
  <c r="E30" i="1"/>
  <c r="E26" i="1"/>
  <c r="E28" i="1"/>
  <c r="E27" i="1"/>
  <c r="E21" i="1"/>
  <c r="E15" i="1"/>
  <c r="E12" i="1"/>
  <c r="K18" i="1"/>
  <c r="E18" i="1"/>
  <c r="H18" i="1" s="1"/>
  <c r="O20" i="1" l="1"/>
  <c r="H20" i="1"/>
  <c r="H34" i="1" l="1"/>
  <c r="O18" i="1"/>
  <c r="O17" i="1"/>
  <c r="H14" i="1"/>
  <c r="H17" i="1"/>
  <c r="H15" i="1" l="1"/>
  <c r="H12" i="1"/>
  <c r="H21" i="1"/>
  <c r="O14" i="1"/>
  <c r="K32" i="1"/>
  <c r="L30" i="1"/>
  <c r="L28" i="1"/>
  <c r="L27" i="1"/>
  <c r="L26" i="1"/>
  <c r="K25" i="1"/>
  <c r="O11" i="1" l="1"/>
  <c r="N34" i="1"/>
  <c r="K34" i="1" s="1"/>
  <c r="N30" i="1"/>
  <c r="K30" i="1" s="1"/>
  <c r="N28" i="1"/>
  <c r="K28" i="1" s="1"/>
  <c r="N27" i="1"/>
  <c r="K27" i="1" s="1"/>
  <c r="N26" i="1"/>
  <c r="K26" i="1" s="1"/>
  <c r="N21" i="1"/>
  <c r="N15" i="1"/>
  <c r="K15" i="1" s="1"/>
  <c r="N12" i="1"/>
  <c r="K21" i="1" l="1"/>
  <c r="K12" i="1"/>
  <c r="O12" i="1" s="1"/>
  <c r="O34" i="1"/>
  <c r="O15" i="1"/>
  <c r="H11" i="1"/>
  <c r="O21" i="1" l="1"/>
  <c r="P18" i="1"/>
  <c r="P14" i="1"/>
  <c r="P12" i="1"/>
  <c r="P17" i="1" l="1"/>
  <c r="P15" i="1"/>
  <c r="J32" i="1"/>
  <c r="O32" i="1" s="1"/>
  <c r="D32" i="1"/>
  <c r="H32" i="1" s="1"/>
  <c r="J30" i="1"/>
  <c r="O30" i="1" s="1"/>
  <c r="D30" i="1"/>
  <c r="H30" i="1" s="1"/>
  <c r="J28" i="1"/>
  <c r="O28" i="1" s="1"/>
  <c r="D28" i="1"/>
  <c r="H28" i="1" s="1"/>
  <c r="J27" i="1"/>
  <c r="O27" i="1" s="1"/>
  <c r="D27" i="1"/>
  <c r="H27" i="1" s="1"/>
  <c r="J26" i="1"/>
  <c r="O26" i="1" s="1"/>
  <c r="J25" i="1"/>
  <c r="O25" i="1" s="1"/>
  <c r="D26" i="1"/>
  <c r="H26" i="1" s="1"/>
  <c r="D25" i="1"/>
  <c r="H25" i="1" s="1"/>
  <c r="J23" i="1"/>
  <c r="O23" i="1" s="1"/>
  <c r="D23" i="1"/>
  <c r="H23" i="1" s="1"/>
  <c r="P21" i="1"/>
  <c r="O35" i="1" l="1"/>
  <c r="H35" i="1"/>
  <c r="P20" i="1"/>
  <c r="P28" i="1"/>
  <c r="P11" i="1"/>
  <c r="P23" i="1"/>
  <c r="P27" i="1"/>
  <c r="P30" i="1"/>
  <c r="P34" i="1"/>
  <c r="P32" i="1"/>
  <c r="P26" i="1"/>
  <c r="P25" i="1"/>
  <c r="P35" i="1" l="1"/>
</calcChain>
</file>

<file path=xl/sharedStrings.xml><?xml version="1.0" encoding="utf-8"?>
<sst xmlns="http://schemas.openxmlformats.org/spreadsheetml/2006/main" count="103" uniqueCount="46">
  <si>
    <t>Наименование ресурсоснабжающей организации</t>
  </si>
  <si>
    <t>Экономически обоснованный тариф (с НДС), руб/ ед.изм.</t>
  </si>
  <si>
    <t>при отсутствии приборов учета</t>
  </si>
  <si>
    <t>норматив потребления коммунальной услуги</t>
  </si>
  <si>
    <t>количество человек (или площадь помещения)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</si>
  <si>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</si>
  <si>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</si>
  <si>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</si>
  <si>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х</t>
  </si>
  <si>
    <t>Раздел 2. Водоотведение</t>
  </si>
  <si>
    <t>Раздел 3. Горячее водоснабжение</t>
  </si>
  <si>
    <t>Раздел 4. Централизованное отопление</t>
  </si>
  <si>
    <t>при наличии ПУ</t>
  </si>
  <si>
    <t>при отсутствии ПУ</t>
  </si>
  <si>
    <t>Раздел 6. Газоснабжение (сетевой газ)</t>
  </si>
  <si>
    <t>Раздел 7. Газоснабжение (сжиженный газ)</t>
  </si>
  <si>
    <t>Раздел 8. Отопление твердым топливом</t>
  </si>
  <si>
    <t>марка угля</t>
  </si>
  <si>
    <t>Раздел 9. Обращение с твердыми коммунальными отходами</t>
  </si>
  <si>
    <t>ИТОГО плата за коммунальные услуги</t>
  </si>
  <si>
    <t>(подпись, печать)</t>
  </si>
  <si>
    <t>компонент на холодную воду (теплоноситель)</t>
  </si>
  <si>
    <t>компонент на тепловую энергию</t>
  </si>
  <si>
    <t>Объем потребления коммунальных услуг населением (ед.изм.)</t>
  </si>
  <si>
    <t>Объем потребления коммунальных услуг населением 
(ед.изм.)</t>
  </si>
  <si>
    <t>понижающий коэффициент к нормативу 
(при наличии)</t>
  </si>
  <si>
    <t>Наличие / отсутствие приборов учета</t>
  </si>
  <si>
    <t>По соц.норме</t>
  </si>
  <si>
    <t>ПАО "ТНС энерго Ростов-на-Дону"</t>
  </si>
  <si>
    <t>ООО "Газпром межрегионгаз Ростов-на-Дону"</t>
  </si>
  <si>
    <t>при отсутствии ПУ на приготовление пищи</t>
  </si>
  <si>
    <t>при отсутствии ПУ на подогрев воды</t>
  </si>
  <si>
    <t>при отсутствии ПУ на отопление</t>
  </si>
  <si>
    <t>при отсутствии приборов учета в МКД/ ЧД</t>
  </si>
  <si>
    <t>Индекс в среднем по МО (для сравнения)</t>
  </si>
  <si>
    <t>Руководитель муниципального образования __________________________________________________  /_______________________________/</t>
  </si>
  <si>
    <t>Раздел 5. Электроснабжение</t>
  </si>
  <si>
    <t>Объем</t>
  </si>
  <si>
    <t>Приложение № 4.2</t>
  </si>
  <si>
    <t>Расчет осуществляется для семьи из  3 человек, проживающих квартире площадью ______ кв.м в МКД или в жилом доме площадью 54 кв.м. по адресу с.Ефремовка ул.Первомайская 45</t>
  </si>
  <si>
    <r>
      <t>МУП</t>
    </r>
    <r>
      <rPr>
        <b/>
        <sz val="12"/>
        <color theme="1"/>
        <rFont val="Times New Roman"/>
        <family val="1"/>
        <charset val="204"/>
      </rPr>
      <t>"Водоканал</t>
    </r>
    <r>
      <rPr>
        <sz val="12"/>
        <color theme="1"/>
        <rFont val="Times New Roman"/>
        <family val="1"/>
        <charset val="204"/>
      </rPr>
      <t xml:space="preserve"> Неклиновского района "</t>
    </r>
  </si>
  <si>
    <r>
      <t>ООО"Экотранс</t>
    </r>
    <r>
      <rPr>
        <b/>
        <sz val="12"/>
        <color theme="1"/>
        <rFont val="Times New Roman"/>
        <family val="1"/>
        <charset val="204"/>
      </rPr>
      <t>"</t>
    </r>
  </si>
  <si>
    <t xml:space="preserve"> 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Федоровское сельское поселение Неклиновского  района Ростовской области
на 2 полугодие 2020 года</t>
  </si>
  <si>
    <t>показатели на январь 2020 года(базовый период)</t>
  </si>
  <si>
    <t xml:space="preserve"> показатели на 2 полугодие 2020 года(июль-сентябрь)</t>
  </si>
  <si>
    <t>Индекс изменения платы граждан за коммунальные услуги во 2 полугодии 2020 г. к январю 2020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</si>
</sst>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topLeftCell="A13" zoomScale="70" zoomScaleNormal="70" workbookViewId="0">
      <selection activeCell="Q35" sqref="Q35"/>
    </sheetView>
  </sheetViews>
  <sheetFormatPr defaultRowHeight="15.75" x14ac:dyDescent="0.25"/>
  <cols>
    <col min="1" max="1" width="27.42578125" style="4" customWidth="1"/>
    <col min="2" max="2" width="21.28515625" style="17" customWidth="1"/>
    <col min="3" max="3" width="15.85546875" style="4" customWidth="1"/>
    <col min="4" max="4" width="14.5703125" style="4" customWidth="1"/>
    <col min="5" max="5" width="13.85546875" style="4" customWidth="1"/>
    <col min="6" max="6" width="15.85546875" style="4" customWidth="1"/>
    <col min="7" max="7" width="16.28515625" style="4" customWidth="1"/>
    <col min="8" max="8" width="14.42578125" style="4" customWidth="1"/>
    <col min="9" max="9" width="15.5703125" style="4" customWidth="1"/>
    <col min="10" max="10" width="15.42578125" style="4" customWidth="1"/>
    <col min="11" max="11" width="14.5703125" style="4" customWidth="1"/>
    <col min="12" max="12" width="15.7109375" style="4" customWidth="1"/>
    <col min="13" max="13" width="16.85546875" style="4" customWidth="1"/>
    <col min="14" max="14" width="16.7109375" style="4" customWidth="1"/>
    <col min="15" max="15" width="14.42578125" style="4" customWidth="1"/>
    <col min="16" max="16" width="16.85546875" style="4" customWidth="1"/>
  </cols>
  <sheetData>
    <row r="1" spans="1:26" x14ac:dyDescent="0.25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1.25" customHeight="1" x14ac:dyDescent="0.2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.75" customHeight="1" thickBot="1" x14ac:dyDescent="0.3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 x14ac:dyDescent="0.25">
      <c r="A5" s="60" t="s">
        <v>0</v>
      </c>
      <c r="B5" s="57" t="s">
        <v>26</v>
      </c>
      <c r="C5" s="66" t="s">
        <v>43</v>
      </c>
      <c r="D5" s="66"/>
      <c r="E5" s="66"/>
      <c r="F5" s="66"/>
      <c r="G5" s="66"/>
      <c r="H5" s="67"/>
      <c r="I5" s="60" t="s">
        <v>44</v>
      </c>
      <c r="J5" s="66"/>
      <c r="K5" s="66"/>
      <c r="L5" s="66"/>
      <c r="M5" s="66"/>
      <c r="N5" s="66"/>
      <c r="O5" s="67"/>
      <c r="P5" s="52" t="s">
        <v>45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x14ac:dyDescent="0.25">
      <c r="A6" s="61"/>
      <c r="B6" s="58"/>
      <c r="C6" s="47" t="s">
        <v>1</v>
      </c>
      <c r="D6" s="47" t="s">
        <v>6</v>
      </c>
      <c r="E6" s="47" t="s">
        <v>23</v>
      </c>
      <c r="F6" s="47"/>
      <c r="G6" s="47"/>
      <c r="H6" s="63" t="s">
        <v>5</v>
      </c>
      <c r="I6" s="68" t="s">
        <v>1</v>
      </c>
      <c r="J6" s="47" t="s">
        <v>6</v>
      </c>
      <c r="K6" s="47" t="s">
        <v>24</v>
      </c>
      <c r="L6" s="47"/>
      <c r="M6" s="47"/>
      <c r="N6" s="47"/>
      <c r="O6" s="63" t="s">
        <v>5</v>
      </c>
      <c r="P6" s="53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5">
      <c r="A7" s="61"/>
      <c r="B7" s="58"/>
      <c r="C7" s="47"/>
      <c r="D7" s="47"/>
      <c r="E7" s="47" t="s">
        <v>37</v>
      </c>
      <c r="F7" s="47" t="s">
        <v>2</v>
      </c>
      <c r="G7" s="47"/>
      <c r="H7" s="64"/>
      <c r="I7" s="68"/>
      <c r="J7" s="47"/>
      <c r="K7" s="47" t="s">
        <v>37</v>
      </c>
      <c r="L7" s="47" t="s">
        <v>2</v>
      </c>
      <c r="M7" s="47"/>
      <c r="N7" s="47"/>
      <c r="O7" s="64"/>
      <c r="P7" s="53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3.75" thickBot="1" x14ac:dyDescent="0.3">
      <c r="A8" s="62"/>
      <c r="B8" s="59"/>
      <c r="C8" s="48"/>
      <c r="D8" s="48"/>
      <c r="E8" s="48"/>
      <c r="F8" s="5" t="s">
        <v>3</v>
      </c>
      <c r="G8" s="5" t="s">
        <v>4</v>
      </c>
      <c r="H8" s="65"/>
      <c r="I8" s="69"/>
      <c r="J8" s="48"/>
      <c r="K8" s="48"/>
      <c r="L8" s="5" t="s">
        <v>3</v>
      </c>
      <c r="M8" s="32" t="s">
        <v>25</v>
      </c>
      <c r="N8" s="5" t="s">
        <v>4</v>
      </c>
      <c r="O8" s="65"/>
      <c r="P8" s="5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thickBot="1" x14ac:dyDescent="0.3">
      <c r="A9" s="6">
        <v>1</v>
      </c>
      <c r="B9" s="15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  <c r="I9" s="6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8">
        <v>15</v>
      </c>
      <c r="P9" s="9">
        <v>16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9" t="s">
        <v>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95" customHeight="1" x14ac:dyDescent="0.25">
      <c r="A11" s="46" t="s">
        <v>40</v>
      </c>
      <c r="B11" s="16" t="s">
        <v>12</v>
      </c>
      <c r="C11" s="10">
        <v>63.85</v>
      </c>
      <c r="D11" s="10">
        <v>63.85</v>
      </c>
      <c r="E11" s="25">
        <v>10</v>
      </c>
      <c r="F11" s="28" t="s">
        <v>8</v>
      </c>
      <c r="G11" s="28" t="s">
        <v>8</v>
      </c>
      <c r="H11" s="11">
        <f t="shared" ref="H11:H12" si="0">D11*E11</f>
        <v>638.5</v>
      </c>
      <c r="I11" s="12">
        <v>65.55</v>
      </c>
      <c r="J11" s="10">
        <v>65.55</v>
      </c>
      <c r="K11" s="25">
        <f>E11</f>
        <v>10</v>
      </c>
      <c r="L11" s="28" t="s">
        <v>8</v>
      </c>
      <c r="M11" s="28" t="s">
        <v>8</v>
      </c>
      <c r="N11" s="28" t="s">
        <v>8</v>
      </c>
      <c r="O11" s="11">
        <f t="shared" ref="O11:O12" si="1">J11*K11</f>
        <v>655.5</v>
      </c>
      <c r="P11" s="13">
        <f t="shared" ref="P11:P12" si="2">O11/H11</f>
        <v>1.0266249021143306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95" customHeight="1" x14ac:dyDescent="0.25">
      <c r="A12" s="46"/>
      <c r="B12" s="16" t="s">
        <v>13</v>
      </c>
      <c r="C12" s="25"/>
      <c r="D12" s="25"/>
      <c r="E12" s="27">
        <f>F12*G12</f>
        <v>0</v>
      </c>
      <c r="F12" s="25"/>
      <c r="G12" s="25"/>
      <c r="H12" s="11">
        <f t="shared" si="0"/>
        <v>0</v>
      </c>
      <c r="I12" s="24"/>
      <c r="J12" s="25"/>
      <c r="K12" s="27">
        <f>L12*M12*N12</f>
        <v>0</v>
      </c>
      <c r="L12" s="25"/>
      <c r="M12" s="27"/>
      <c r="N12" s="25">
        <f>G12</f>
        <v>0</v>
      </c>
      <c r="O12" s="11">
        <f t="shared" si="1"/>
        <v>0</v>
      </c>
      <c r="P12" s="13" t="e">
        <f t="shared" si="2"/>
        <v>#DIV/0!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0" t="s">
        <v>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95" customHeight="1" x14ac:dyDescent="0.25">
      <c r="A14" s="46" t="s">
        <v>0</v>
      </c>
      <c r="B14" s="16" t="s">
        <v>12</v>
      </c>
      <c r="C14" s="25"/>
      <c r="D14" s="25"/>
      <c r="E14" s="27"/>
      <c r="F14" s="28" t="s">
        <v>8</v>
      </c>
      <c r="G14" s="28" t="s">
        <v>8</v>
      </c>
      <c r="H14" s="11">
        <f t="shared" ref="H14:H15" si="3">D14*E14</f>
        <v>0</v>
      </c>
      <c r="I14" s="24"/>
      <c r="J14" s="25"/>
      <c r="K14" s="27">
        <f>E14</f>
        <v>0</v>
      </c>
      <c r="L14" s="28" t="s">
        <v>8</v>
      </c>
      <c r="M14" s="28" t="s">
        <v>8</v>
      </c>
      <c r="N14" s="28" t="s">
        <v>8</v>
      </c>
      <c r="O14" s="11">
        <f t="shared" ref="O14:O15" si="4">J14*K14</f>
        <v>0</v>
      </c>
      <c r="P14" s="13" t="e">
        <f t="shared" ref="P14:P15" si="5">O14/H14</f>
        <v>#DIV/0!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95" customHeight="1" x14ac:dyDescent="0.25">
      <c r="A15" s="46"/>
      <c r="B15" s="16" t="s">
        <v>13</v>
      </c>
      <c r="C15" s="25"/>
      <c r="D15" s="25"/>
      <c r="E15" s="33">
        <f>F15*G15</f>
        <v>0</v>
      </c>
      <c r="F15" s="25"/>
      <c r="G15" s="25"/>
      <c r="H15" s="11">
        <f t="shared" si="3"/>
        <v>0</v>
      </c>
      <c r="I15" s="24"/>
      <c r="J15" s="25"/>
      <c r="K15" s="27">
        <f>L15*N15*M15*12/1000</f>
        <v>0</v>
      </c>
      <c r="L15" s="25"/>
      <c r="M15" s="27"/>
      <c r="N15" s="26">
        <f>G15</f>
        <v>0</v>
      </c>
      <c r="O15" s="11">
        <f t="shared" si="4"/>
        <v>0</v>
      </c>
      <c r="P15" s="13" t="e">
        <f t="shared" si="5"/>
        <v>#DIV/0!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40" t="s">
        <v>10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" x14ac:dyDescent="0.25">
      <c r="A17" s="46" t="s">
        <v>0</v>
      </c>
      <c r="B17" s="16" t="s">
        <v>21</v>
      </c>
      <c r="C17" s="25"/>
      <c r="D17" s="25"/>
      <c r="E17" s="25"/>
      <c r="F17" s="28" t="s">
        <v>8</v>
      </c>
      <c r="G17" s="28" t="s">
        <v>8</v>
      </c>
      <c r="H17" s="11">
        <f>D17*E17</f>
        <v>0</v>
      </c>
      <c r="I17" s="24"/>
      <c r="J17" s="25"/>
      <c r="K17" s="27">
        <f>E17</f>
        <v>0</v>
      </c>
      <c r="L17" s="28" t="s">
        <v>8</v>
      </c>
      <c r="M17" s="28" t="s">
        <v>8</v>
      </c>
      <c r="N17" s="28" t="s">
        <v>8</v>
      </c>
      <c r="O17" s="11">
        <f>J17*K17</f>
        <v>0</v>
      </c>
      <c r="P17" s="13" t="e">
        <f t="shared" ref="P17:P18" si="6">O17/H17</f>
        <v>#DIV/0!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1" customHeight="1" x14ac:dyDescent="0.25">
      <c r="A18" s="46"/>
      <c r="B18" s="16" t="s">
        <v>22</v>
      </c>
      <c r="C18" s="25"/>
      <c r="D18" s="25"/>
      <c r="E18" s="25">
        <f>F18*E17</f>
        <v>0</v>
      </c>
      <c r="F18" s="25"/>
      <c r="G18" s="27" t="s">
        <v>8</v>
      </c>
      <c r="H18" s="11">
        <f>D18*E18</f>
        <v>0</v>
      </c>
      <c r="I18" s="24"/>
      <c r="J18" s="25"/>
      <c r="K18" s="27">
        <f>L18*M18*K17</f>
        <v>0</v>
      </c>
      <c r="L18" s="25"/>
      <c r="M18" s="27"/>
      <c r="N18" s="28" t="s">
        <v>8</v>
      </c>
      <c r="O18" s="11">
        <f>J18*K18</f>
        <v>0</v>
      </c>
      <c r="P18" s="13" t="e">
        <f t="shared" si="6"/>
        <v>#DIV/0!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40" t="s">
        <v>11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95" customHeight="1" x14ac:dyDescent="0.25">
      <c r="A20" s="46" t="s">
        <v>0</v>
      </c>
      <c r="B20" s="16" t="s">
        <v>12</v>
      </c>
      <c r="C20" s="10"/>
      <c r="D20" s="10"/>
      <c r="E20" s="25"/>
      <c r="F20" s="28" t="s">
        <v>8</v>
      </c>
      <c r="G20" s="28" t="s">
        <v>8</v>
      </c>
      <c r="H20" s="11">
        <f>D20*E20</f>
        <v>0</v>
      </c>
      <c r="I20" s="12"/>
      <c r="J20" s="10"/>
      <c r="K20" s="25">
        <f>E20</f>
        <v>0</v>
      </c>
      <c r="L20" s="28" t="s">
        <v>8</v>
      </c>
      <c r="M20" s="28" t="s">
        <v>8</v>
      </c>
      <c r="N20" s="28" t="s">
        <v>8</v>
      </c>
      <c r="O20" s="11">
        <f>J20*K20</f>
        <v>0</v>
      </c>
      <c r="P20" s="13" t="e">
        <f t="shared" ref="P20:P21" si="7">O20/H20</f>
        <v>#DIV/0!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95" customHeight="1" x14ac:dyDescent="0.25">
      <c r="A21" s="46"/>
      <c r="B21" s="16" t="s">
        <v>13</v>
      </c>
      <c r="C21" s="10"/>
      <c r="D21" s="10"/>
      <c r="E21" s="25">
        <f>F21*G21</f>
        <v>0</v>
      </c>
      <c r="F21" s="10"/>
      <c r="G21" s="10"/>
      <c r="H21" s="11">
        <f>D21*E21</f>
        <v>0</v>
      </c>
      <c r="I21" s="12"/>
      <c r="J21" s="10"/>
      <c r="K21" s="25">
        <f>L21*M21*N21</f>
        <v>0</v>
      </c>
      <c r="L21" s="25"/>
      <c r="M21" s="27"/>
      <c r="N21" s="26">
        <f>G21</f>
        <v>0</v>
      </c>
      <c r="O21" s="11">
        <f>J21*K21</f>
        <v>0</v>
      </c>
      <c r="P21" s="13" t="e">
        <f t="shared" si="7"/>
        <v>#DIV/0!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40" t="s">
        <v>36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x14ac:dyDescent="0.25">
      <c r="A23" s="34" t="s">
        <v>28</v>
      </c>
      <c r="B23" s="16" t="s">
        <v>27</v>
      </c>
      <c r="C23" s="10">
        <v>2.77</v>
      </c>
      <c r="D23" s="10">
        <f>C23</f>
        <v>2.77</v>
      </c>
      <c r="E23" s="25">
        <v>286</v>
      </c>
      <c r="F23" s="28" t="s">
        <v>8</v>
      </c>
      <c r="G23" s="28" t="s">
        <v>8</v>
      </c>
      <c r="H23" s="11">
        <f t="shared" ref="H23" si="8">D23*E23</f>
        <v>792.22</v>
      </c>
      <c r="I23" s="12">
        <v>2.88</v>
      </c>
      <c r="J23" s="10">
        <f>I23</f>
        <v>2.88</v>
      </c>
      <c r="K23" s="25">
        <v>286</v>
      </c>
      <c r="L23" s="28" t="s">
        <v>8</v>
      </c>
      <c r="M23" s="27"/>
      <c r="N23" s="28" t="s">
        <v>8</v>
      </c>
      <c r="O23" s="11">
        <f t="shared" ref="O23" si="9">J23*K23</f>
        <v>823.68</v>
      </c>
      <c r="P23" s="13">
        <f t="shared" ref="P23" si="10">O23/H23</f>
        <v>1.03971119133574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40" t="s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95" customHeight="1" x14ac:dyDescent="0.25">
      <c r="A25" s="43" t="s">
        <v>29</v>
      </c>
      <c r="B25" s="16" t="s">
        <v>12</v>
      </c>
      <c r="C25" s="10">
        <v>6.32</v>
      </c>
      <c r="D25" s="10">
        <f>C25</f>
        <v>6.32</v>
      </c>
      <c r="E25" s="25">
        <v>88.56</v>
      </c>
      <c r="F25" s="28" t="s">
        <v>8</v>
      </c>
      <c r="G25" s="28" t="s">
        <v>8</v>
      </c>
      <c r="H25" s="11">
        <f>D25*E25</f>
        <v>559.69920000000002</v>
      </c>
      <c r="I25" s="12">
        <v>6.32</v>
      </c>
      <c r="J25" s="10">
        <f>I25</f>
        <v>6.32</v>
      </c>
      <c r="K25" s="25">
        <f>E25</f>
        <v>88.56</v>
      </c>
      <c r="L25" s="28" t="s">
        <v>8</v>
      </c>
      <c r="M25" s="28" t="s">
        <v>8</v>
      </c>
      <c r="N25" s="28" t="s">
        <v>8</v>
      </c>
      <c r="O25" s="11">
        <f>J25*K25</f>
        <v>559.69920000000002</v>
      </c>
      <c r="P25" s="13">
        <f>O25/H25</f>
        <v>1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2.1" customHeight="1" x14ac:dyDescent="0.25">
      <c r="A26" s="44"/>
      <c r="B26" s="16" t="s">
        <v>30</v>
      </c>
      <c r="C26" s="10"/>
      <c r="D26" s="10">
        <f>C26</f>
        <v>0</v>
      </c>
      <c r="E26" s="25">
        <f>F26*G26</f>
        <v>0</v>
      </c>
      <c r="F26" s="10">
        <v>13</v>
      </c>
      <c r="G26" s="10"/>
      <c r="H26" s="11">
        <f>D26*E26</f>
        <v>0</v>
      </c>
      <c r="I26" s="12"/>
      <c r="J26" s="10">
        <f>I26</f>
        <v>0</v>
      </c>
      <c r="K26" s="27">
        <f>L26*N26</f>
        <v>0</v>
      </c>
      <c r="L26" s="25">
        <f t="shared" ref="L26:L28" si="11">F26</f>
        <v>13</v>
      </c>
      <c r="M26" s="28" t="s">
        <v>8</v>
      </c>
      <c r="N26" s="26">
        <f>G26</f>
        <v>0</v>
      </c>
      <c r="O26" s="11">
        <f>J26*K26</f>
        <v>0</v>
      </c>
      <c r="P26" s="13" t="e">
        <f>O26/H26</f>
        <v>#DIV/0!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2.1" customHeight="1" x14ac:dyDescent="0.25">
      <c r="A27" s="44"/>
      <c r="B27" s="16" t="s">
        <v>31</v>
      </c>
      <c r="C27" s="10"/>
      <c r="D27" s="10">
        <f>C27</f>
        <v>0</v>
      </c>
      <c r="E27" s="33">
        <f>F27*G27</f>
        <v>0</v>
      </c>
      <c r="F27" s="10">
        <v>16.52</v>
      </c>
      <c r="G27" s="10"/>
      <c r="H27" s="11">
        <f>D27*E27</f>
        <v>0</v>
      </c>
      <c r="I27" s="12"/>
      <c r="J27" s="10">
        <f>I27</f>
        <v>0</v>
      </c>
      <c r="K27" s="33">
        <f>L27*N27</f>
        <v>0</v>
      </c>
      <c r="L27" s="25">
        <f t="shared" si="11"/>
        <v>16.52</v>
      </c>
      <c r="M27" s="28" t="s">
        <v>8</v>
      </c>
      <c r="N27" s="26">
        <f>G27</f>
        <v>0</v>
      </c>
      <c r="O27" s="11">
        <f>J27*K27</f>
        <v>0</v>
      </c>
      <c r="P27" s="13" t="e">
        <f>O27/H27</f>
        <v>#DIV/0!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2.1" customHeight="1" x14ac:dyDescent="0.25">
      <c r="A28" s="45"/>
      <c r="B28" s="16" t="s">
        <v>32</v>
      </c>
      <c r="C28" s="10"/>
      <c r="D28" s="10">
        <f>C28</f>
        <v>0</v>
      </c>
      <c r="E28" s="33">
        <f>F28*G28</f>
        <v>0</v>
      </c>
      <c r="F28" s="10">
        <v>12.4</v>
      </c>
      <c r="G28" s="10"/>
      <c r="H28" s="11">
        <f>D28*E28</f>
        <v>0</v>
      </c>
      <c r="I28" s="12"/>
      <c r="J28" s="10">
        <f>I28</f>
        <v>0</v>
      </c>
      <c r="K28" s="33">
        <f>L28*N28</f>
        <v>0</v>
      </c>
      <c r="L28" s="25">
        <f t="shared" si="11"/>
        <v>12.4</v>
      </c>
      <c r="M28" s="28" t="s">
        <v>8</v>
      </c>
      <c r="N28" s="26">
        <f>G28</f>
        <v>0</v>
      </c>
      <c r="O28" s="11">
        <f>J28*K28</f>
        <v>0</v>
      </c>
      <c r="P28" s="13" t="e">
        <f>O28/H28</f>
        <v>#DIV/0!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40" t="s">
        <v>15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.95" customHeight="1" x14ac:dyDescent="0.25">
      <c r="A30" s="3" t="s">
        <v>0</v>
      </c>
      <c r="B30" s="16" t="s">
        <v>2</v>
      </c>
      <c r="C30" s="10"/>
      <c r="D30" s="10">
        <f>C30</f>
        <v>0</v>
      </c>
      <c r="E30" s="25">
        <f>F30*G30</f>
        <v>0</v>
      </c>
      <c r="F30" s="10">
        <v>2.5</v>
      </c>
      <c r="G30" s="10"/>
      <c r="H30" s="11">
        <f>D30*E30</f>
        <v>0</v>
      </c>
      <c r="I30" s="12"/>
      <c r="J30" s="10">
        <f>I30</f>
        <v>0</v>
      </c>
      <c r="K30" s="33">
        <f>L30*N30</f>
        <v>0</v>
      </c>
      <c r="L30" s="25">
        <f>F30</f>
        <v>2.5</v>
      </c>
      <c r="M30" s="28" t="s">
        <v>8</v>
      </c>
      <c r="N30" s="26">
        <f>G30</f>
        <v>0</v>
      </c>
      <c r="O30" s="11">
        <f>J30*K30</f>
        <v>0</v>
      </c>
      <c r="P30" s="13" t="e">
        <f>O30/H30</f>
        <v>#DIV/0!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40" t="s">
        <v>16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7.25" x14ac:dyDescent="0.25">
      <c r="A32" s="3" t="s">
        <v>0</v>
      </c>
      <c r="B32" s="16" t="s">
        <v>17</v>
      </c>
      <c r="C32" s="10"/>
      <c r="D32" s="10">
        <f>C32</f>
        <v>0</v>
      </c>
      <c r="E32" s="25"/>
      <c r="F32" s="28" t="s">
        <v>8</v>
      </c>
      <c r="G32" s="28" t="s">
        <v>8</v>
      </c>
      <c r="H32" s="11">
        <f>D32*E32</f>
        <v>0</v>
      </c>
      <c r="I32" s="10"/>
      <c r="J32" s="10">
        <f>I32</f>
        <v>0</v>
      </c>
      <c r="K32" s="25">
        <f>E32</f>
        <v>0</v>
      </c>
      <c r="L32" s="28" t="s">
        <v>8</v>
      </c>
      <c r="M32" s="28" t="s">
        <v>8</v>
      </c>
      <c r="N32" s="28" t="s">
        <v>8</v>
      </c>
      <c r="O32" s="11">
        <f>J32*K32</f>
        <v>0</v>
      </c>
      <c r="P32" s="13" t="e">
        <f>O32/H32</f>
        <v>#DIV/0!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40" t="s">
        <v>18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 x14ac:dyDescent="0.25">
      <c r="A34" s="34" t="s">
        <v>41</v>
      </c>
      <c r="B34" s="16" t="s">
        <v>33</v>
      </c>
      <c r="C34" s="10">
        <v>560.36</v>
      </c>
      <c r="D34" s="10">
        <v>560.36</v>
      </c>
      <c r="E34" s="27">
        <f>F34*G34</f>
        <v>0.46499999999999997</v>
      </c>
      <c r="F34" s="10">
        <v>0.155</v>
      </c>
      <c r="G34" s="10">
        <v>3</v>
      </c>
      <c r="H34" s="11">
        <f>D34*E34</f>
        <v>260.56739999999996</v>
      </c>
      <c r="I34" s="12">
        <v>537.11</v>
      </c>
      <c r="J34" s="10">
        <v>537.11</v>
      </c>
      <c r="K34" s="27">
        <f>L34*M34*N34</f>
        <v>0.46499999999999997</v>
      </c>
      <c r="L34" s="25">
        <v>0.155</v>
      </c>
      <c r="M34" s="27">
        <v>1</v>
      </c>
      <c r="N34" s="26">
        <f>G34</f>
        <v>3</v>
      </c>
      <c r="O34" s="11">
        <f>J34*K34</f>
        <v>249.75614999999999</v>
      </c>
      <c r="P34" s="13">
        <f>O34/H34</f>
        <v>0.95850881576129643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thickBot="1" x14ac:dyDescent="0.3">
      <c r="A35" s="18" t="s">
        <v>19</v>
      </c>
      <c r="B35" s="19"/>
      <c r="C35" s="20"/>
      <c r="D35" s="20"/>
      <c r="E35" s="20"/>
      <c r="F35" s="20"/>
      <c r="G35" s="20"/>
      <c r="H35" s="21">
        <f>H11+H12+H14+H15+H17+H18+H20+H21+H23+H25+H26+H27+H28+H30+H32+H34</f>
        <v>2250.9866000000002</v>
      </c>
      <c r="I35" s="22"/>
      <c r="J35" s="20"/>
      <c r="K35" s="20"/>
      <c r="L35" s="20"/>
      <c r="M35" s="20"/>
      <c r="N35" s="20"/>
      <c r="O35" s="21">
        <f>O11+O12+O14+O15+O17+O18+O20+O21+O23+O25+O26+O27+O28+O30+O32+O34</f>
        <v>2288.63535</v>
      </c>
      <c r="P35" s="23">
        <f>O35/H35</f>
        <v>1.016725443856485</v>
      </c>
    </row>
    <row r="36" spans="1:26" x14ac:dyDescent="0.25">
      <c r="A36" s="35"/>
      <c r="B36" s="36"/>
      <c r="C36" s="29"/>
      <c r="D36" s="29"/>
      <c r="E36" s="29"/>
      <c r="F36" s="29"/>
      <c r="G36" s="29"/>
      <c r="H36" s="30"/>
      <c r="I36" s="29"/>
      <c r="J36" s="29"/>
      <c r="K36" s="29"/>
      <c r="L36" s="29"/>
      <c r="M36" s="29"/>
      <c r="N36" s="29"/>
      <c r="O36" s="30"/>
      <c r="P36" s="31"/>
    </row>
    <row r="37" spans="1:26" ht="18.75" x14ac:dyDescent="0.25">
      <c r="M37" s="38" t="s">
        <v>34</v>
      </c>
      <c r="N37" s="37"/>
      <c r="O37" s="37"/>
      <c r="P37" s="39">
        <v>100.50935</v>
      </c>
    </row>
    <row r="38" spans="1:26" x14ac:dyDescent="0.25">
      <c r="C38" s="4" t="s">
        <v>35</v>
      </c>
    </row>
    <row r="39" spans="1:26" x14ac:dyDescent="0.25">
      <c r="H39" s="4" t="s">
        <v>20</v>
      </c>
    </row>
  </sheetData>
  <autoFilter ref="A9:Z35"/>
  <mergeCells count="34">
    <mergeCell ref="A3:P3"/>
    <mergeCell ref="A2:P2"/>
    <mergeCell ref="A1:P1"/>
    <mergeCell ref="B5:B8"/>
    <mergeCell ref="A5:A8"/>
    <mergeCell ref="H6:H8"/>
    <mergeCell ref="O6:O8"/>
    <mergeCell ref="I5:O5"/>
    <mergeCell ref="I6:I8"/>
    <mergeCell ref="J6:J8"/>
    <mergeCell ref="K6:N6"/>
    <mergeCell ref="K7:K8"/>
    <mergeCell ref="L7:N7"/>
    <mergeCell ref="C5:H5"/>
    <mergeCell ref="E6:G6"/>
    <mergeCell ref="F7:G7"/>
    <mergeCell ref="C6:C8"/>
    <mergeCell ref="D6:D8"/>
    <mergeCell ref="A10:P10"/>
    <mergeCell ref="A11:A12"/>
    <mergeCell ref="A13:P13"/>
    <mergeCell ref="E7:E8"/>
    <mergeCell ref="P5:P8"/>
    <mergeCell ref="A14:A15"/>
    <mergeCell ref="A16:P16"/>
    <mergeCell ref="A17:A18"/>
    <mergeCell ref="A19:P19"/>
    <mergeCell ref="A20:A21"/>
    <mergeCell ref="A31:P31"/>
    <mergeCell ref="A33:P33"/>
    <mergeCell ref="A22:P22"/>
    <mergeCell ref="A24:P24"/>
    <mergeCell ref="A25:A28"/>
    <mergeCell ref="A29:P29"/>
  </mergeCells>
  <pageMargins left="0.51181102362204722" right="0.31496062992125984" top="0.55118110236220474" bottom="0.35433070866141736" header="0" footer="0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ПК</cp:lastModifiedBy>
  <cp:lastPrinted>2019-10-25T07:26:01Z</cp:lastPrinted>
  <dcterms:created xsi:type="dcterms:W3CDTF">2019-09-09T08:13:25Z</dcterms:created>
  <dcterms:modified xsi:type="dcterms:W3CDTF">2020-07-06T11:13:13Z</dcterms:modified>
</cp:coreProperties>
</file>